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orcamento" sheetId="1" r:id="rId1"/>
  </sheets>
  <definedNames>
    <definedName name="_xlnm.Print_Area" localSheetId="0">orcamento!$A$1:$H$52</definedName>
    <definedName name="JR_PAGE_ANCHOR_0_1">orcamento!#REF!</definedName>
    <definedName name="_xlnm.Print_Titles" localSheetId="0">orcamento!$1:$7</definedName>
  </definedNames>
  <calcPr calcId="162913"/>
</workbook>
</file>

<file path=xl/calcChain.xml><?xml version="1.0" encoding="utf-8"?>
<calcChain xmlns="http://schemas.openxmlformats.org/spreadsheetml/2006/main">
  <c r="H19" i="1" l="1"/>
  <c r="H18" i="1"/>
  <c r="H39" i="1"/>
  <c r="H40" i="1"/>
  <c r="H41" i="1"/>
  <c r="H20" i="1"/>
  <c r="H21" i="1"/>
  <c r="H17" i="1" l="1"/>
  <c r="H38" i="1"/>
  <c r="H31" i="1"/>
  <c r="H45" i="1"/>
  <c r="H44" i="1"/>
  <c r="H43" i="1"/>
  <c r="H42" i="1" l="1"/>
  <c r="H29" i="1"/>
  <c r="H15" i="1" l="1"/>
  <c r="H47" i="1"/>
  <c r="H46" i="1" s="1"/>
  <c r="H37" i="1"/>
  <c r="H36" i="1"/>
  <c r="H35" i="1"/>
  <c r="H34" i="1"/>
  <c r="H33" i="1"/>
  <c r="H32" i="1"/>
  <c r="H28" i="1"/>
  <c r="H27" i="1"/>
  <c r="H25" i="1"/>
  <c r="H24" i="1"/>
  <c r="H23" i="1"/>
  <c r="H16" i="1"/>
  <c r="H13" i="1"/>
  <c r="H12" i="1"/>
  <c r="H11" i="1"/>
  <c r="H10" i="1"/>
  <c r="H9" i="1" l="1"/>
  <c r="H26" i="1"/>
  <c r="H14" i="1"/>
  <c r="H30" i="1"/>
  <c r="H22" i="1"/>
  <c r="H8" i="1" l="1"/>
  <c r="H48" i="1" s="1"/>
  <c r="H50" i="1" s="1"/>
  <c r="H49" i="1" s="1"/>
  <c r="H52" i="1" l="1"/>
</calcChain>
</file>

<file path=xl/sharedStrings.xml><?xml version="1.0" encoding="utf-8"?>
<sst xmlns="http://schemas.openxmlformats.org/spreadsheetml/2006/main" count="192" uniqueCount="142">
  <si>
    <r>
      <rPr>
        <b/>
        <sz val="8"/>
        <rFont val="Arial"/>
        <family val="2"/>
      </rPr>
      <t xml:space="preserve">
</t>
    </r>
  </si>
  <si>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</si>
  <si>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</si>
  <si>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</si>
  <si>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</si>
  <si>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</si>
  <si>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</si>
  <si>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PREÇO
UNITÁRIO R$</t>
    </r>
  </si>
  <si>
    <r>
      <rPr>
        <b/>
        <sz val="7"/>
        <rFont val="Arial"/>
        <family val="2"/>
      </rPr>
      <t>PREÇO
TOTAL R$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</si>
  <si>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</si>
  <si>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</si>
  <si>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</si>
  <si>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Canteiro de obras</t>
    </r>
  </si>
  <si>
    <r>
      <rPr>
        <sz val="7"/>
        <rFont val="Arial"/>
        <family val="2"/>
      </rPr>
      <t>1.1.1</t>
    </r>
  </si>
  <si>
    <r>
      <rPr>
        <sz val="7"/>
        <rFont val="Arial"/>
        <family val="2"/>
      </rPr>
      <t>1.1.2</t>
    </r>
  </si>
  <si>
    <r>
      <rPr>
        <sz val="7"/>
        <rFont val="Arial"/>
        <family val="2"/>
      </rPr>
      <t>1.1.3</t>
    </r>
  </si>
  <si>
    <r>
      <rPr>
        <sz val="7"/>
        <rFont val="Arial"/>
        <family val="2"/>
      </rPr>
      <t>1.1.4</t>
    </r>
  </si>
  <si>
    <r>
      <rPr>
        <b/>
        <sz val="7"/>
        <rFont val="Arial"/>
        <family val="2"/>
      </rPr>
      <t>1.2</t>
    </r>
  </si>
  <si>
    <r>
      <rPr>
        <b/>
        <sz val="7"/>
        <rFont val="Arial"/>
        <family val="2"/>
      </rPr>
      <t>Sinalização da Obra</t>
    </r>
  </si>
  <si>
    <r>
      <rPr>
        <sz val="7"/>
        <rFont val="Arial"/>
        <family val="2"/>
      </rPr>
      <t>1.2.1</t>
    </r>
  </si>
  <si>
    <r>
      <rPr>
        <sz val="7"/>
        <rFont val="Arial"/>
        <family val="2"/>
      </rPr>
      <t>1.2.2</t>
    </r>
  </si>
  <si>
    <r>
      <rPr>
        <b/>
        <sz val="7"/>
        <rFont val="Arial"/>
        <family val="2"/>
      </rPr>
      <t>1.3</t>
    </r>
  </si>
  <si>
    <r>
      <rPr>
        <b/>
        <sz val="7"/>
        <rFont val="Arial"/>
        <family val="2"/>
      </rPr>
      <t>Acesso da obra</t>
    </r>
  </si>
  <si>
    <r>
      <rPr>
        <sz val="7"/>
        <rFont val="Arial"/>
        <family val="2"/>
      </rPr>
      <t>1.3.1</t>
    </r>
  </si>
  <si>
    <r>
      <rPr>
        <b/>
        <sz val="7"/>
        <rFont val="Arial"/>
        <family val="2"/>
      </rPr>
      <t>1.4</t>
    </r>
  </si>
  <si>
    <r>
      <rPr>
        <b/>
        <sz val="7"/>
        <rFont val="Arial"/>
        <family val="2"/>
      </rPr>
      <t>Diversos</t>
    </r>
  </si>
  <si>
    <r>
      <rPr>
        <sz val="7"/>
        <rFont val="Arial"/>
        <family val="2"/>
      </rPr>
      <t>1.4.1</t>
    </r>
  </si>
  <si>
    <r>
      <rPr>
        <sz val="7"/>
        <rFont val="Arial"/>
        <family val="2"/>
      </rPr>
      <t>1.4.2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</si>
  <si>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</si>
  <si>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TERRAPLENAGEM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</si>
  <si>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</si>
  <si>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DRENAGEM</t>
    </r>
  </si>
  <si>
    <r>
      <rPr>
        <sz val="7"/>
        <rFont val="Arial"/>
        <family val="2"/>
      </rPr>
      <t>3.1</t>
    </r>
  </si>
  <si>
    <r>
      <rPr>
        <sz val="7"/>
        <rFont val="Arial"/>
        <family val="2"/>
      </rPr>
      <t>3.2</t>
    </r>
  </si>
  <si>
    <r>
      <rPr>
        <sz val="7"/>
        <rFont val="Arial"/>
        <family val="2"/>
      </rPr>
      <t>3.3</t>
    </r>
  </si>
  <si>
    <r>
      <rPr>
        <sz val="7"/>
        <rFont val="Arial"/>
        <family val="2"/>
      </rPr>
      <t>3.4</t>
    </r>
  </si>
  <si>
    <r>
      <rPr>
        <sz val="7"/>
        <rFont val="Arial"/>
        <family val="2"/>
      </rPr>
      <t>3.5</t>
    </r>
  </si>
  <si>
    <r>
      <rPr>
        <sz val="7"/>
        <rFont val="Arial"/>
        <family val="2"/>
      </rPr>
      <t>3.6</t>
    </r>
  </si>
  <si>
    <r>
      <rPr>
        <sz val="7"/>
        <rFont val="Arial"/>
        <family val="2"/>
      </rPr>
      <t>3.7</t>
    </r>
  </si>
  <si>
    <r>
      <rPr>
        <b/>
        <sz val="7"/>
        <rFont val="Arial"/>
        <family val="2"/>
      </rPr>
      <t>4</t>
    </r>
  </si>
  <si>
    <r>
      <rPr>
        <b/>
        <sz val="7"/>
        <rFont val="Arial"/>
        <family val="2"/>
      </rPr>
      <t>SERVIÇOS COMPLEMENTARES</t>
    </r>
  </si>
  <si>
    <t>PREFEITURA MUNICIPAL DE MACEIÓ</t>
  </si>
  <si>
    <t>PLANILHA ORÇAMENTÁRIA</t>
  </si>
  <si>
    <t xml:space="preserve"> LOCAL:  MACEIÓ - ALAGOAS</t>
  </si>
  <si>
    <t>BDI SERVIÇO = 27,46%</t>
  </si>
  <si>
    <t>VALOR BDI DIFERENCIADO (20,93%):</t>
  </si>
  <si>
    <t>VALOR BDI (27,46%):</t>
  </si>
  <si>
    <r>
      <rPr>
        <b/>
        <sz val="8"/>
        <rFont val="Arial"/>
        <family val="2"/>
      </rPr>
      <t>VALOR ORÇAMENTO:</t>
    </r>
  </si>
  <si>
    <r>
      <rPr>
        <b/>
        <sz val="8"/>
        <rFont val="Arial"/>
        <family val="2"/>
      </rPr>
      <t>VALOR BDI TOTAL:</t>
    </r>
  </si>
  <si>
    <r>
      <rPr>
        <b/>
        <sz val="8"/>
        <rFont val="Arial"/>
        <family val="2"/>
      </rPr>
      <t>VALOR TOTAL:</t>
    </r>
  </si>
  <si>
    <r>
      <rPr>
        <sz val="7"/>
        <rFont val="Arial"/>
        <family val="2"/>
      </rPr>
      <t>1.3.2</t>
    </r>
    <r>
      <rPr>
        <sz val="11"/>
        <color theme="1"/>
        <rFont val="Calibri"/>
        <family val="2"/>
        <scheme val="minor"/>
      </rPr>
      <t/>
    </r>
  </si>
  <si>
    <t>2.2</t>
  </si>
  <si>
    <t>2.1</t>
  </si>
  <si>
    <t>2.3</t>
  </si>
  <si>
    <t>CONTENÇÃO</t>
  </si>
  <si>
    <t>4.1</t>
  </si>
  <si>
    <t>4.2</t>
  </si>
  <si>
    <t>4.3</t>
  </si>
  <si>
    <t>5.1</t>
  </si>
  <si>
    <t xml:space="preserve"> OBRA: HENRIQUE EQUELMAN</t>
  </si>
  <si>
    <t>00010775</t>
  </si>
  <si>
    <t>LOCACAO DE CONTAINER 2,30 X 6,00 M, ALT. 2,50 M, COM 1 SANITARIO, PARA ESCRITORIO, COMPLETO, SEM DIVISORIAS INTERNAS</t>
  </si>
  <si>
    <t>SINAPI</t>
  </si>
  <si>
    <t>MES</t>
  </si>
  <si>
    <t>00010778</t>
  </si>
  <si>
    <t>LOCACAO DE CONTAINER 2,30 X 6,00 M, ALT. 2,50 M, PARA SANITARIO, COM 4 BACIAS, 8 CHUVEIROS,1 LAVATORIO E 1 MICTORIO</t>
  </si>
  <si>
    <t>00010776</t>
  </si>
  <si>
    <t>LOCACAO DE CONTAINER 2,30 X 6,00 M, ALT. 2,50 M, PARA ESCRITORIO, SEM DIVISORIAS INTERNAS E SEM SANITARIO</t>
  </si>
  <si>
    <t>93210</t>
  </si>
  <si>
    <t>EXECUÇÃO DE REFEITÓRIO EM CANTEIRO DE OBRA EM CHAPA DE MADEIRA COMPENSADA, NÃO INCLUSO MOBILIÁRIO E EQUIPAMENTOS. AF_02/2016</t>
  </si>
  <si>
    <t>M2</t>
  </si>
  <si>
    <t>74221/001</t>
  </si>
  <si>
    <t>SINALIZACAO DE TRANSITO - NOTURNA</t>
  </si>
  <si>
    <t>M</t>
  </si>
  <si>
    <t>85424</t>
  </si>
  <si>
    <t>ISOLAMENTO DE OBRA COM TELA PLASTICA COM MALHA DE 5MM E ESTRUTURA DE MADEIRA PONTALETEADA</t>
  </si>
  <si>
    <r>
      <rPr>
        <sz val="7"/>
        <rFont val="Arial"/>
        <family val="2"/>
      </rPr>
      <t>1.3.3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</si>
  <si>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1.3.4</t>
    </r>
    <r>
      <rPr>
        <sz val="11"/>
        <color theme="1"/>
        <rFont val="Calibri"/>
        <family val="2"/>
        <scheme val="minor"/>
      </rPr>
      <t/>
    </r>
  </si>
  <si>
    <t>73672</t>
  </si>
  <si>
    <t>DESMATAMENTO E LIMPEZA MECANIZADA DE TERRENO COM ARVORES ATE Ø 15CM, UTILIZANDO TRATOR DE ESTEIRAS</t>
  </si>
  <si>
    <t>73859/002</t>
  </si>
  <si>
    <t>CAPINA E LIMPEZA MANUAL DE TERRENO</t>
  </si>
  <si>
    <t>89895</t>
  </si>
  <si>
    <t>ESCAVAÇÃO VERTICAL A CÉU ABERTO, INCLUINDO CARGA, DESCARGA E TRANSPORTE, EM SOLO DE 1ª CATEGORIA COM ESCAVADEIRA HIDRÁULICA (CAÇAMBA: 0,8 M³ / 111 HP), FROTA DE 7 CAMINHÕES BASCULANTES DE 14 M³, DMT DE 6 KM E VELOCIDADE MÉDIA 22 KM/H. AF_12/2013</t>
  </si>
  <si>
    <t>M3</t>
  </si>
  <si>
    <t>97914</t>
  </si>
  <si>
    <t>TRANSPORTE COM CAMINHÃO BASCULANTE DE 6 M3, EM VIA URBANA PAVIMENTADA, DMT ATÉ 30 KM (UNIDADE: M3XKM). AF_01/2018</t>
  </si>
  <si>
    <t>M3XKM</t>
  </si>
  <si>
    <t>CP-3202</t>
  </si>
  <si>
    <t>ADMINISTRAÇÃO DA OBRA - HENRIQUE EQUELMAN</t>
  </si>
  <si>
    <t>PROPRIA</t>
  </si>
  <si>
    <t>MÊS</t>
  </si>
  <si>
    <t>CP-8287</t>
  </si>
  <si>
    <t>MOBILIZAÇÃO E DESMOBILIZAÇÃO</t>
  </si>
  <si>
    <t>UNID</t>
  </si>
  <si>
    <t>74209/001</t>
  </si>
  <si>
    <t>PLACA DE OBRA EM CHAPA DE ACO GALVANIZADO</t>
  </si>
  <si>
    <t>93358</t>
  </si>
  <si>
    <t>ESCAVAÇÃO MANUAL DE VALA COM PROFUNDIDADE MENOR OU IGUAL A 1,30 M. AF_03/2016</t>
  </si>
  <si>
    <t>88102</t>
  </si>
  <si>
    <t>TRANSPORTE VERTICAL, LATA DE 18 L, MANUAL, 1 PAVIMENTO. AF_06/2014</t>
  </si>
  <si>
    <t>L</t>
  </si>
  <si>
    <t>2003401</t>
  </si>
  <si>
    <t>Descida d'água de cortes em degraus - DCD 03 - areia e brita comerciais</t>
  </si>
  <si>
    <t>SICRO NOVO</t>
  </si>
  <si>
    <t>m</t>
  </si>
  <si>
    <t>98228</t>
  </si>
  <si>
    <t>ESTACA BROCA DE CONCRETO, DIÃMETRO DE 20 CM, PROFUNDIDADE DE ATÉ 3 M, ESCAVAÇÃO MANUAL COM TRADO CONCHA, NÃO ARMADA. AF_03/2018</t>
  </si>
  <si>
    <t>92792</t>
  </si>
  <si>
    <t>CORTE E DOBRA DE AÇO CA-50, DIÂMETRO DE 6,3 MM, UTILIZADO EM ESTRUTURAS DIVERSAS, EXCETO LAJES. AF_12/2015</t>
  </si>
  <si>
    <t>KG</t>
  </si>
  <si>
    <t>2003799</t>
  </si>
  <si>
    <t>Drenagem em canaleta meia cana D = 30 cm assente sobre lastro de areia - areia e brita comerciais m 37,46Alagoas</t>
  </si>
  <si>
    <t>83729</t>
  </si>
  <si>
    <t>FORNECIMENTO/INSTALACAO DE MANTA BIDIM RT-31</t>
  </si>
  <si>
    <t>83681</t>
  </si>
  <si>
    <t>TUBO PVC D=4" COM MATERIAL DRENANTE PARA DRENO/BARBACA - FORNECIMENTO E INSTALACAO</t>
  </si>
  <si>
    <t>2003641</t>
  </si>
  <si>
    <t>Caixa de ligação e passagem - CLP 01 - areia extraída e brita produzida</t>
  </si>
  <si>
    <t>un</t>
  </si>
  <si>
    <t>2003817</t>
  </si>
  <si>
    <t>Canaleta de concreto - CAU 07 - seção de 60 x 60 cm - espessura de 10 cm - apoiada em toda a extensão</t>
  </si>
  <si>
    <t>74010/001</t>
  </si>
  <si>
    <t>CARGA E DESCARGA MECANICA DE SOLO UTILIZANDO CAMINHAO BASCULANTE 6,0M3/16T E PA CARREGADEIRA SOBRE PNEUS 128 HP, CAPACIDADE DA CAÇAMBA 1,7 A 2,8 M3, PESO OPERACIONAL 11632 KG</t>
  </si>
  <si>
    <t>93382</t>
  </si>
  <si>
    <t>REATERRO MANUAL DE VALAS COM COMPACTAÇÃO MECANIZADA. AF_04/2016</t>
  </si>
  <si>
    <t>COMP-91069</t>
  </si>
  <si>
    <t>EXECUÇÃO DE REVESTIMENTO DE CONCRETO PROJETADO COM ESPESSURA DE 7CM, ARMADO COM TELA, INCLINAÇÃO MENOR QUE 90°, APLICAÇÃO CONTÍNUA, UTILIZANDO EQUIPAMENTO DE PROJEÇÃO COM 6 M3/H DE CAPACIDADE</t>
  </si>
  <si>
    <t>93966</t>
  </si>
  <si>
    <t>EXECUÇÃO DE GRAMPO PARA SOLO GRAMPEADO COM COMPRIMENTO MAIOR QUE 10 M, DIÂMETRO DE 7 CM, PERFURAÇÃO COM EQUIPAMENTO MANUAL E ARMADURA COM DIÂMETRO DE 16 MM. AF_05/2016</t>
  </si>
  <si>
    <t>95967</t>
  </si>
  <si>
    <t>SERVIÇOS TÉCNICOS ESPECIALIZADOS PARA ACOMPANHAMENTO DE EXECUÇÃO DE FUNDAÇÕES PROFUNDAS E ESTRUTURAS DE CONTENÇÃO</t>
  </si>
  <si>
    <t>H</t>
  </si>
  <si>
    <t>4813200</t>
  </si>
  <si>
    <r>
      <rPr>
        <sz val="7"/>
        <rFont val="Arial"/>
        <family val="2"/>
      </rPr>
      <t>3.8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</si>
  <si>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3.9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</si>
  <si>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3.10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</si>
  <si>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3.11</t>
    </r>
    <r>
      <rPr>
        <sz val="11"/>
        <color theme="1"/>
        <rFont val="Calibri"/>
        <family val="2"/>
        <scheme val="minor"/>
      </rPr>
      <t/>
    </r>
  </si>
  <si>
    <t>PLANTIO DE GRAMAS EM PLACAS. AF_05/2018</t>
  </si>
  <si>
    <r>
      <rPr>
        <sz val="7"/>
        <rFont val="Arial"/>
        <family val="2"/>
      </rPr>
      <t>m²</t>
    </r>
  </si>
  <si>
    <t>DATA BASE: JAN/2019</t>
  </si>
  <si>
    <r>
      <rPr>
        <sz val="7"/>
        <rFont val="Arial"/>
        <family val="2"/>
      </rPr>
      <t>1.4.3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</si>
</sst>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5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8" fillId="11" borderId="1"/>
    <xf numFmtId="0" fontId="12" fillId="11" borderId="1"/>
    <xf numFmtId="164" fontId="13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  <xf numFmtId="0" fontId="14" fillId="11" borderId="1"/>
  </cellStyleXfs>
  <cellXfs count="61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4" fontId="2" fillId="8" borderId="2" xfId="0" applyNumberFormat="1" applyFont="1" applyFill="1" applyBorder="1" applyAlignment="1" applyProtection="1">
      <alignment horizontal="right" vertical="center" wrapText="1"/>
    </xf>
    <xf numFmtId="0" fontId="3" fillId="9" borderId="2" xfId="0" applyNumberFormat="1" applyFont="1" applyFill="1" applyBorder="1" applyAlignment="1" applyProtection="1">
      <alignment horizontal="left" vertical="center" wrapText="1"/>
    </xf>
    <xf numFmtId="4" fontId="3" fillId="10" borderId="2" xfId="0" applyNumberFormat="1" applyFont="1" applyFill="1" applyBorder="1" applyAlignment="1" applyProtection="1">
      <alignment horizontal="right" vertical="center" wrapText="1"/>
    </xf>
    <xf numFmtId="0" fontId="9" fillId="12" borderId="1" xfId="1" applyNumberFormat="1" applyFont="1" applyFill="1" applyBorder="1" applyAlignment="1" applyProtection="1">
      <alignment horizontal="left" vertical="center"/>
      <protection locked="0"/>
    </xf>
    <xf numFmtId="0" fontId="9" fillId="12" borderId="1" xfId="1" applyFont="1" applyFill="1" applyBorder="1" applyAlignment="1" applyProtection="1">
      <alignment vertical="center"/>
      <protection locked="0"/>
    </xf>
    <xf numFmtId="0" fontId="9" fillId="12" borderId="1" xfId="1" applyFont="1" applyFill="1" applyBorder="1" applyAlignment="1" applyProtection="1">
      <alignment horizontal="center" vertical="center"/>
      <protection locked="0"/>
    </xf>
    <xf numFmtId="0" fontId="9" fillId="12" borderId="8" xfId="1" applyNumberFormat="1" applyFont="1" applyFill="1" applyBorder="1" applyAlignment="1" applyProtection="1">
      <alignment horizontal="left" vertical="center"/>
      <protection locked="0"/>
    </xf>
    <xf numFmtId="0" fontId="9" fillId="12" borderId="8" xfId="1" applyFont="1" applyFill="1" applyBorder="1" applyAlignment="1" applyProtection="1">
      <alignment vertical="center"/>
      <protection locked="0"/>
    </xf>
    <xf numFmtId="0" fontId="9" fillId="12" borderId="8" xfId="1" applyFont="1" applyFill="1" applyBorder="1" applyAlignment="1" applyProtection="1">
      <alignment horizontal="center" vertical="center"/>
      <protection locked="0"/>
    </xf>
    <xf numFmtId="0" fontId="4" fillId="12" borderId="1" xfId="0" applyFont="1" applyFill="1" applyBorder="1" applyAlignment="1" applyProtection="1">
      <alignment horizontal="center" vertical="center"/>
      <protection locked="0"/>
    </xf>
    <xf numFmtId="0" fontId="2" fillId="5" borderId="9" xfId="0" applyNumberFormat="1" applyFont="1" applyFill="1" applyBorder="1" applyAlignment="1" applyProtection="1">
      <alignment horizontal="center" vertical="center" wrapText="1"/>
    </xf>
    <xf numFmtId="0" fontId="4" fillId="12" borderId="14" xfId="0" applyFont="1" applyFill="1" applyBorder="1" applyAlignment="1" applyProtection="1">
      <alignment horizontal="center" vertical="center"/>
      <protection locked="0"/>
    </xf>
    <xf numFmtId="0" fontId="4" fillId="12" borderId="13" xfId="1" applyFont="1" applyFill="1" applyBorder="1" applyAlignment="1" applyProtection="1">
      <alignment vertical="center"/>
      <protection locked="0"/>
    </xf>
    <xf numFmtId="0" fontId="9" fillId="12" borderId="14" xfId="1" applyFont="1" applyFill="1" applyBorder="1" applyAlignment="1" applyProtection="1">
      <alignment vertical="center"/>
      <protection locked="0"/>
    </xf>
    <xf numFmtId="0" fontId="4" fillId="12" borderId="15" xfId="1" applyFont="1" applyFill="1" applyBorder="1" applyAlignment="1" applyProtection="1">
      <alignment vertical="center"/>
      <protection locked="0"/>
    </xf>
    <xf numFmtId="0" fontId="9" fillId="12" borderId="16" xfId="1" applyFont="1" applyFill="1" applyBorder="1" applyAlignment="1" applyProtection="1">
      <alignment vertical="center"/>
      <protection locked="0"/>
    </xf>
    <xf numFmtId="4" fontId="11" fillId="12" borderId="7" xfId="0" applyNumberFormat="1" applyFont="1" applyFill="1" applyBorder="1" applyAlignment="1" applyProtection="1">
      <alignment horizontal="righ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3" fillId="11" borderId="2" xfId="4" applyNumberFormat="1" applyFont="1" applyFill="1" applyBorder="1" applyAlignment="1" applyProtection="1">
      <alignment horizontal="center" vertical="center" wrapText="1"/>
    </xf>
    <xf numFmtId="0" fontId="3" fillId="11" borderId="2" xfId="4" applyNumberFormat="1" applyFont="1" applyFill="1" applyBorder="1" applyAlignment="1" applyProtection="1">
      <alignment horizontal="justify" vertical="center" wrapText="1"/>
    </xf>
    <xf numFmtId="4" fontId="3" fillId="11" borderId="2" xfId="4" applyNumberFormat="1" applyFont="1" applyFill="1" applyBorder="1" applyAlignment="1" applyProtection="1">
      <alignment horizontal="right" vertical="center" wrapText="1"/>
    </xf>
    <xf numFmtId="0" fontId="3" fillId="11" borderId="2" xfId="6" applyNumberFormat="1" applyFont="1" applyFill="1" applyBorder="1" applyAlignment="1" applyProtection="1">
      <alignment horizontal="center" vertical="center" wrapText="1"/>
    </xf>
    <xf numFmtId="0" fontId="3" fillId="11" borderId="2" xfId="6" applyNumberFormat="1" applyFont="1" applyFill="1" applyBorder="1" applyAlignment="1" applyProtection="1">
      <alignment horizontal="justify" vertical="center" wrapText="1"/>
    </xf>
    <xf numFmtId="4" fontId="3" fillId="11" borderId="2" xfId="6" applyNumberFormat="1" applyFont="1" applyFill="1" applyBorder="1" applyAlignment="1" applyProtection="1">
      <alignment horizontal="right" vertical="center" wrapText="1"/>
    </xf>
    <xf numFmtId="0" fontId="3" fillId="11" borderId="2" xfId="9" applyNumberFormat="1" applyFont="1" applyFill="1" applyBorder="1" applyAlignment="1" applyProtection="1">
      <alignment horizontal="center" vertical="center" wrapText="1"/>
    </xf>
    <xf numFmtId="0" fontId="3" fillId="11" borderId="2" xfId="9" applyNumberFormat="1" applyFont="1" applyFill="1" applyBorder="1" applyAlignment="1" applyProtection="1">
      <alignment horizontal="justify" vertical="center" wrapText="1"/>
    </xf>
    <xf numFmtId="4" fontId="3" fillId="11" borderId="2" xfId="9" applyNumberFormat="1" applyFont="1" applyFill="1" applyBorder="1" applyAlignment="1" applyProtection="1">
      <alignment horizontal="right" vertical="center" wrapText="1"/>
    </xf>
    <xf numFmtId="0" fontId="3" fillId="11" borderId="2" xfId="11" applyNumberFormat="1" applyFont="1" applyFill="1" applyBorder="1" applyAlignment="1" applyProtection="1">
      <alignment horizontal="center" vertical="center" wrapText="1"/>
    </xf>
    <xf numFmtId="0" fontId="3" fillId="11" borderId="2" xfId="11" applyNumberFormat="1" applyFont="1" applyFill="1" applyBorder="1" applyAlignment="1" applyProtection="1">
      <alignment horizontal="justify" vertical="center" wrapText="1"/>
    </xf>
    <xf numFmtId="4" fontId="3" fillId="11" borderId="2" xfId="11" applyNumberFormat="1" applyFont="1" applyFill="1" applyBorder="1" applyAlignment="1" applyProtection="1">
      <alignment horizontal="right" vertical="center" wrapText="1"/>
    </xf>
    <xf numFmtId="0" fontId="3" fillId="11" borderId="2" xfId="12" applyNumberFormat="1" applyFont="1" applyFill="1" applyBorder="1" applyAlignment="1" applyProtection="1">
      <alignment horizontal="center" vertical="center" wrapText="1"/>
    </xf>
    <xf numFmtId="0" fontId="3" fillId="11" borderId="2" xfId="12" applyNumberFormat="1" applyFont="1" applyFill="1" applyBorder="1" applyAlignment="1" applyProtection="1">
      <alignment horizontal="justify" vertical="center" wrapText="1"/>
    </xf>
    <xf numFmtId="4" fontId="3" fillId="11" borderId="2" xfId="12" applyNumberFormat="1" applyFont="1" applyFill="1" applyBorder="1" applyAlignment="1" applyProtection="1">
      <alignment horizontal="right" vertical="center" wrapText="1"/>
    </xf>
    <xf numFmtId="0" fontId="3" fillId="11" borderId="2" xfId="13" applyNumberFormat="1" applyFont="1" applyFill="1" applyBorder="1" applyAlignment="1" applyProtection="1">
      <alignment horizontal="center" vertical="center" wrapText="1"/>
    </xf>
    <xf numFmtId="0" fontId="3" fillId="11" borderId="2" xfId="13" applyNumberFormat="1" applyFont="1" applyFill="1" applyBorder="1" applyAlignment="1" applyProtection="1">
      <alignment horizontal="justify" vertical="center" wrapText="1"/>
    </xf>
    <xf numFmtId="4" fontId="3" fillId="11" borderId="2" xfId="13" applyNumberFormat="1" applyFont="1" applyFill="1" applyBorder="1" applyAlignment="1" applyProtection="1">
      <alignment horizontal="right" vertical="center" wrapText="1"/>
    </xf>
    <xf numFmtId="0" fontId="3" fillId="11" borderId="2" xfId="15" applyNumberFormat="1" applyFont="1" applyFill="1" applyBorder="1" applyAlignment="1" applyProtection="1">
      <alignment horizontal="center" vertical="center" wrapText="1"/>
    </xf>
    <xf numFmtId="0" fontId="3" fillId="11" borderId="2" xfId="15" applyNumberFormat="1" applyFont="1" applyFill="1" applyBorder="1" applyAlignment="1" applyProtection="1">
      <alignment horizontal="justify" vertical="center" wrapText="1"/>
    </xf>
    <xf numFmtId="4" fontId="3" fillId="11" borderId="2" xfId="15" applyNumberFormat="1" applyFont="1" applyFill="1" applyBorder="1" applyAlignment="1" applyProtection="1">
      <alignment horizontal="right" vertical="center" wrapText="1"/>
    </xf>
    <xf numFmtId="0" fontId="3" fillId="11" borderId="2" xfId="16" applyNumberFormat="1" applyFont="1" applyFill="1" applyBorder="1" applyAlignment="1" applyProtection="1">
      <alignment horizontal="center" vertical="center" wrapText="1"/>
    </xf>
    <xf numFmtId="4" fontId="3" fillId="11" borderId="2" xfId="16" applyNumberFormat="1" applyFont="1" applyFill="1" applyBorder="1" applyAlignment="1" applyProtection="1">
      <alignment horizontal="right" vertical="center" wrapText="1"/>
    </xf>
    <xf numFmtId="4" fontId="3" fillId="0" borderId="2" xfId="13" applyNumberFormat="1" applyFont="1" applyFill="1" applyBorder="1" applyAlignment="1" applyProtection="1">
      <alignment horizontal="right" vertical="center" wrapText="1"/>
    </xf>
    <xf numFmtId="0" fontId="6" fillId="11" borderId="2" xfId="16" applyNumberFormat="1" applyFont="1" applyFill="1" applyBorder="1" applyAlignment="1" applyProtection="1">
      <alignment horizontal="justify" vertical="center" wrapText="1"/>
    </xf>
    <xf numFmtId="0" fontId="6" fillId="11" borderId="2" xfId="16" applyNumberFormat="1" applyFont="1" applyFill="1" applyBorder="1" applyAlignment="1" applyProtection="1">
      <alignment horizontal="center" vertical="center" wrapText="1"/>
    </xf>
    <xf numFmtId="0" fontId="11" fillId="12" borderId="6" xfId="0" applyNumberFormat="1" applyFont="1" applyFill="1" applyBorder="1" applyAlignment="1" applyProtection="1">
      <alignment horizontal="right" vertical="center" wrapText="1"/>
    </xf>
    <xf numFmtId="0" fontId="4" fillId="12" borderId="6" xfId="0" applyNumberFormat="1" applyFont="1" applyFill="1" applyBorder="1" applyAlignment="1" applyProtection="1">
      <alignment horizontal="righ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12" borderId="10" xfId="0" applyFont="1" applyFill="1" applyBorder="1" applyAlignment="1" applyProtection="1">
      <alignment horizontal="center" vertical="center"/>
      <protection locked="0"/>
    </xf>
    <xf numFmtId="0" fontId="10" fillId="12" borderId="11" xfId="0" applyFont="1" applyFill="1" applyBorder="1" applyAlignment="1" applyProtection="1">
      <alignment horizontal="center" vertical="center"/>
      <protection locked="0"/>
    </xf>
    <xf numFmtId="0" fontId="10" fillId="12" borderId="12" xfId="0" applyFont="1" applyFill="1" applyBorder="1" applyAlignment="1" applyProtection="1">
      <alignment horizontal="center" vertical="center"/>
      <protection locked="0"/>
    </xf>
  </cellXfs>
  <cellStyles count="17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2" xfId="4"/>
    <cellStyle name="Normal 3" xfId="5"/>
    <cellStyle name="Normal 4" xfId="6"/>
    <cellStyle name="Normal 5" xfId="7"/>
    <cellStyle name="Normal 6" xfId="8"/>
    <cellStyle name="Normal 7" xfId="1"/>
    <cellStyle name="Normal 8" xfId="9"/>
    <cellStyle name="Normal 8 2" xfId="2"/>
    <cellStyle name="Normal 9" xfId="10"/>
    <cellStyle name="Separador de milhares 8 3" xfId="3"/>
  </cellStyles>
  <dxfs count="2">
    <dxf>
      <font>
        <color auto="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57150</xdr:rowOff>
    </xdr:from>
    <xdr:to>
      <xdr:col>2</xdr:col>
      <xdr:colOff>895350</xdr:colOff>
      <xdr:row>0</xdr:row>
      <xdr:rowOff>1123951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200" y="57150"/>
          <a:ext cx="1739900" cy="1066801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79374</xdr:rowOff>
    </xdr:from>
    <xdr:to>
      <xdr:col>7</xdr:col>
      <xdr:colOff>774700</xdr:colOff>
      <xdr:row>0</xdr:row>
      <xdr:rowOff>1069339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79374"/>
          <a:ext cx="812800" cy="989965"/>
        </a:xfrm>
        <a:prstGeom prst="rect">
          <a:avLst/>
        </a:prstGeom>
      </xdr:spPr>
    </xdr:pic>
    <xdr:clientData/>
  </xdr:twoCellAnchor>
  <xdr:twoCellAnchor editAs="oneCell">
    <xdr:from>
      <xdr:col>5</xdr:col>
      <xdr:colOff>593725</xdr:colOff>
      <xdr:row>0</xdr:row>
      <xdr:rowOff>155575</xdr:rowOff>
    </xdr:from>
    <xdr:to>
      <xdr:col>6</xdr:col>
      <xdr:colOff>511175</xdr:colOff>
      <xdr:row>0</xdr:row>
      <xdr:rowOff>1046456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7725" y="155575"/>
          <a:ext cx="708025" cy="890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2"/>
  <sheetViews>
    <sheetView tabSelected="1" view="pageBreakPreview" zoomScale="60" zoomScaleNormal="100" workbookViewId="0">
      <selection activeCell="B17" sqref="B17:G17"/>
    </sheetView>
  </sheetViews>
  <sheetFormatPr defaultRowHeight="15" x14ac:dyDescent="0.25"/>
  <cols>
    <col min="1" max="1" width="7.42578125" customWidth="1"/>
    <col min="2" max="2" width="8.28515625" customWidth="1"/>
    <col min="3" max="3" width="68.140625" customWidth="1"/>
    <col min="4" max="4" width="7.42578125" customWidth="1"/>
    <col min="5" max="5" width="6.7109375" customWidth="1"/>
    <col min="6" max="6" width="11.85546875" customWidth="1"/>
    <col min="7" max="7" width="11.140625" bestFit="1" customWidth="1"/>
    <col min="8" max="8" width="14.85546875" customWidth="1"/>
  </cols>
  <sheetData>
    <row r="1" spans="1:8" ht="92.1" customHeight="1" thickBot="1" x14ac:dyDescent="0.3">
      <c r="A1" s="53" t="s">
        <v>41</v>
      </c>
      <c r="B1" s="54"/>
      <c r="C1" s="54"/>
      <c r="D1" s="54"/>
      <c r="E1" s="54"/>
      <c r="F1" s="54"/>
      <c r="G1" s="54"/>
      <c r="H1" s="55"/>
    </row>
    <row r="2" spans="1:8" ht="9.9499999999999993" customHeight="1" x14ac:dyDescent="0.25">
      <c r="A2" s="1"/>
      <c r="B2" s="56" t="s">
        <v>0</v>
      </c>
      <c r="C2" s="57"/>
      <c r="D2" s="57"/>
      <c r="E2" s="57"/>
      <c r="F2" s="57"/>
      <c r="G2" s="57"/>
      <c r="H2" s="1"/>
    </row>
    <row r="3" spans="1:8" ht="24" customHeight="1" x14ac:dyDescent="0.25">
      <c r="A3" s="58" t="s">
        <v>42</v>
      </c>
      <c r="B3" s="59"/>
      <c r="C3" s="59"/>
      <c r="D3" s="59"/>
      <c r="E3" s="59"/>
      <c r="F3" s="59"/>
      <c r="G3" s="59"/>
      <c r="H3" s="60"/>
    </row>
    <row r="4" spans="1:8" ht="12.75" customHeight="1" x14ac:dyDescent="0.25">
      <c r="A4" s="15" t="s">
        <v>59</v>
      </c>
      <c r="B4" s="12"/>
      <c r="C4" s="12"/>
      <c r="D4" s="12"/>
      <c r="E4" s="7"/>
      <c r="F4" s="7"/>
      <c r="G4" s="7" t="s">
        <v>140</v>
      </c>
      <c r="H4" s="14"/>
    </row>
    <row r="5" spans="1:8" ht="12.75" customHeight="1" x14ac:dyDescent="0.25">
      <c r="A5" s="15"/>
      <c r="B5" s="6"/>
      <c r="C5" s="7"/>
      <c r="D5" s="8"/>
      <c r="E5" s="7"/>
      <c r="F5" s="7"/>
      <c r="G5" s="7" t="s">
        <v>44</v>
      </c>
      <c r="H5" s="16"/>
    </row>
    <row r="6" spans="1:8" ht="12.75" customHeight="1" x14ac:dyDescent="0.25">
      <c r="A6" s="17" t="s">
        <v>43</v>
      </c>
      <c r="B6" s="9"/>
      <c r="C6" s="10"/>
      <c r="D6" s="11"/>
      <c r="E6" s="10"/>
      <c r="F6" s="10"/>
      <c r="G6" s="10"/>
      <c r="H6" s="18"/>
    </row>
    <row r="7" spans="1:8" ht="21.95" customHeight="1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3" t="s">
        <v>7</v>
      </c>
      <c r="H7" s="13" t="s">
        <v>8</v>
      </c>
    </row>
    <row r="8" spans="1:8" ht="20.100000000000001" customHeight="1" x14ac:dyDescent="0.25">
      <c r="A8" s="2" t="s">
        <v>9</v>
      </c>
      <c r="B8" s="50" t="s">
        <v>10</v>
      </c>
      <c r="C8" s="51"/>
      <c r="D8" s="51"/>
      <c r="E8" s="51"/>
      <c r="F8" s="51"/>
      <c r="G8" s="51"/>
      <c r="H8" s="3">
        <f>+H9+H14+H17+H22</f>
        <v>92077.32269999999</v>
      </c>
    </row>
    <row r="9" spans="1:8" ht="20.100000000000001" customHeight="1" x14ac:dyDescent="0.25">
      <c r="A9" s="2" t="s">
        <v>11</v>
      </c>
      <c r="B9" s="50" t="s">
        <v>12</v>
      </c>
      <c r="C9" s="51"/>
      <c r="D9" s="51"/>
      <c r="E9" s="51"/>
      <c r="F9" s="51"/>
      <c r="G9" s="51"/>
      <c r="H9" s="3">
        <f>SUM(H10:H13)</f>
        <v>22421.186399999999</v>
      </c>
    </row>
    <row r="10" spans="1:8" ht="16.5" x14ac:dyDescent="0.25">
      <c r="A10" s="4" t="s">
        <v>13</v>
      </c>
      <c r="B10" s="22" t="s">
        <v>60</v>
      </c>
      <c r="C10" s="23" t="s">
        <v>61</v>
      </c>
      <c r="D10" s="22" t="s">
        <v>62</v>
      </c>
      <c r="E10" s="22" t="s">
        <v>63</v>
      </c>
      <c r="F10" s="24">
        <v>4</v>
      </c>
      <c r="G10" s="24">
        <v>505</v>
      </c>
      <c r="H10" s="5">
        <f>+G10*F10</f>
        <v>2020</v>
      </c>
    </row>
    <row r="11" spans="1:8" ht="16.5" x14ac:dyDescent="0.25">
      <c r="A11" s="4" t="s">
        <v>14</v>
      </c>
      <c r="B11" s="22" t="s">
        <v>64</v>
      </c>
      <c r="C11" s="23" t="s">
        <v>65</v>
      </c>
      <c r="D11" s="22" t="s">
        <v>62</v>
      </c>
      <c r="E11" s="22" t="s">
        <v>63</v>
      </c>
      <c r="F11" s="24">
        <v>4</v>
      </c>
      <c r="G11" s="24">
        <v>631.25</v>
      </c>
      <c r="H11" s="5">
        <f t="shared" ref="H11:H13" si="0">+G11*F11</f>
        <v>2525</v>
      </c>
    </row>
    <row r="12" spans="1:8" ht="16.5" x14ac:dyDescent="0.25">
      <c r="A12" s="4" t="s">
        <v>15</v>
      </c>
      <c r="B12" s="22" t="s">
        <v>66</v>
      </c>
      <c r="C12" s="23" t="s">
        <v>67</v>
      </c>
      <c r="D12" s="22" t="s">
        <v>62</v>
      </c>
      <c r="E12" s="22" t="s">
        <v>63</v>
      </c>
      <c r="F12" s="24">
        <v>4</v>
      </c>
      <c r="G12" s="24">
        <v>394.53</v>
      </c>
      <c r="H12" s="5">
        <f t="shared" si="0"/>
        <v>1578.12</v>
      </c>
    </row>
    <row r="13" spans="1:8" ht="16.5" x14ac:dyDescent="0.25">
      <c r="A13" s="4" t="s">
        <v>16</v>
      </c>
      <c r="B13" s="22" t="s">
        <v>68</v>
      </c>
      <c r="C13" s="23" t="s">
        <v>69</v>
      </c>
      <c r="D13" s="22" t="s">
        <v>62</v>
      </c>
      <c r="E13" s="22" t="s">
        <v>70</v>
      </c>
      <c r="F13" s="24">
        <v>43.12</v>
      </c>
      <c r="G13" s="24">
        <v>377.97</v>
      </c>
      <c r="H13" s="5">
        <f t="shared" si="0"/>
        <v>16298.0664</v>
      </c>
    </row>
    <row r="14" spans="1:8" ht="20.100000000000001" customHeight="1" x14ac:dyDescent="0.25">
      <c r="A14" s="2" t="s">
        <v>17</v>
      </c>
      <c r="B14" s="50" t="s">
        <v>18</v>
      </c>
      <c r="C14" s="51"/>
      <c r="D14" s="51"/>
      <c r="E14" s="51"/>
      <c r="F14" s="51"/>
      <c r="G14" s="51"/>
      <c r="H14" s="3">
        <f>SUM(H15:H16)</f>
        <v>1389.6000000000001</v>
      </c>
    </row>
    <row r="15" spans="1:8" x14ac:dyDescent="0.25">
      <c r="A15" s="4" t="s">
        <v>19</v>
      </c>
      <c r="B15" s="25" t="s">
        <v>71</v>
      </c>
      <c r="C15" s="26" t="s">
        <v>72</v>
      </c>
      <c r="D15" s="25" t="s">
        <v>62</v>
      </c>
      <c r="E15" s="25" t="s">
        <v>73</v>
      </c>
      <c r="F15" s="27">
        <v>40</v>
      </c>
      <c r="G15" s="27">
        <v>2.25</v>
      </c>
      <c r="H15" s="5">
        <f t="shared" ref="H15:H16" si="1">+G15*F15</f>
        <v>90</v>
      </c>
    </row>
    <row r="16" spans="1:8" x14ac:dyDescent="0.25">
      <c r="A16" s="4" t="s">
        <v>20</v>
      </c>
      <c r="B16" s="25" t="s">
        <v>74</v>
      </c>
      <c r="C16" s="26" t="s">
        <v>75</v>
      </c>
      <c r="D16" s="25" t="s">
        <v>62</v>
      </c>
      <c r="E16" s="25" t="s">
        <v>70</v>
      </c>
      <c r="F16" s="27">
        <v>72</v>
      </c>
      <c r="G16" s="27">
        <v>18.05</v>
      </c>
      <c r="H16" s="5">
        <f t="shared" si="1"/>
        <v>1299.6000000000001</v>
      </c>
    </row>
    <row r="17" spans="1:8" ht="20.100000000000001" customHeight="1" x14ac:dyDescent="0.25">
      <c r="A17" s="2" t="s">
        <v>21</v>
      </c>
      <c r="B17" s="50" t="s">
        <v>22</v>
      </c>
      <c r="C17" s="51"/>
      <c r="D17" s="51"/>
      <c r="E17" s="51"/>
      <c r="F17" s="51"/>
      <c r="G17" s="51"/>
      <c r="H17" s="3">
        <f>SUM(H18:H21)</f>
        <v>4626.5362999999998</v>
      </c>
    </row>
    <row r="18" spans="1:8" ht="16.5" x14ac:dyDescent="0.25">
      <c r="A18" s="4" t="s">
        <v>23</v>
      </c>
      <c r="B18" s="28" t="s">
        <v>78</v>
      </c>
      <c r="C18" s="29" t="s">
        <v>79</v>
      </c>
      <c r="D18" s="28" t="s">
        <v>62</v>
      </c>
      <c r="E18" s="28" t="s">
        <v>70</v>
      </c>
      <c r="F18" s="30">
        <v>240</v>
      </c>
      <c r="G18" s="30">
        <v>0.33</v>
      </c>
      <c r="H18" s="5">
        <f t="shared" ref="H18:H21" si="2">+G18*F18</f>
        <v>79.2</v>
      </c>
    </row>
    <row r="19" spans="1:8" x14ac:dyDescent="0.25">
      <c r="A19" s="4" t="s">
        <v>50</v>
      </c>
      <c r="B19" s="28" t="s">
        <v>80</v>
      </c>
      <c r="C19" s="29" t="s">
        <v>81</v>
      </c>
      <c r="D19" s="28" t="s">
        <v>62</v>
      </c>
      <c r="E19" s="28" t="s">
        <v>70</v>
      </c>
      <c r="F19" s="30">
        <v>1537</v>
      </c>
      <c r="G19" s="30">
        <v>1.01</v>
      </c>
      <c r="H19" s="5">
        <f t="shared" si="2"/>
        <v>1552.3700000000001</v>
      </c>
    </row>
    <row r="20" spans="1:8" ht="24.75" x14ac:dyDescent="0.25">
      <c r="A20" s="4" t="s">
        <v>76</v>
      </c>
      <c r="B20" s="28" t="s">
        <v>82</v>
      </c>
      <c r="C20" s="29" t="s">
        <v>83</v>
      </c>
      <c r="D20" s="28" t="s">
        <v>62</v>
      </c>
      <c r="E20" s="28" t="s">
        <v>84</v>
      </c>
      <c r="F20" s="30">
        <v>94.21</v>
      </c>
      <c r="G20" s="30">
        <v>18.11</v>
      </c>
      <c r="H20" s="5">
        <f t="shared" si="2"/>
        <v>1706.1430999999998</v>
      </c>
    </row>
    <row r="21" spans="1:8" ht="16.5" x14ac:dyDescent="0.25">
      <c r="A21" s="4" t="s">
        <v>77</v>
      </c>
      <c r="B21" s="28" t="s">
        <v>85</v>
      </c>
      <c r="C21" s="29" t="s">
        <v>86</v>
      </c>
      <c r="D21" s="28" t="s">
        <v>62</v>
      </c>
      <c r="E21" s="28" t="s">
        <v>87</v>
      </c>
      <c r="F21" s="30">
        <v>847.91</v>
      </c>
      <c r="G21" s="30">
        <v>1.52</v>
      </c>
      <c r="H21" s="5">
        <f t="shared" si="2"/>
        <v>1288.8232</v>
      </c>
    </row>
    <row r="22" spans="1:8" ht="20.100000000000001" customHeight="1" x14ac:dyDescent="0.25">
      <c r="A22" s="2" t="s">
        <v>24</v>
      </c>
      <c r="B22" s="50" t="s">
        <v>25</v>
      </c>
      <c r="C22" s="51"/>
      <c r="D22" s="51"/>
      <c r="E22" s="51"/>
      <c r="F22" s="51"/>
      <c r="G22" s="51"/>
      <c r="H22" s="3">
        <f>SUM(H23:H25)</f>
        <v>63639.999999999993</v>
      </c>
    </row>
    <row r="23" spans="1:8" x14ac:dyDescent="0.25">
      <c r="A23" s="4" t="s">
        <v>26</v>
      </c>
      <c r="B23" s="31" t="s">
        <v>88</v>
      </c>
      <c r="C23" s="32" t="s">
        <v>89</v>
      </c>
      <c r="D23" s="31" t="s">
        <v>90</v>
      </c>
      <c r="E23" s="31" t="s">
        <v>91</v>
      </c>
      <c r="F23" s="33">
        <v>4</v>
      </c>
      <c r="G23" s="33">
        <v>14182.06</v>
      </c>
      <c r="H23" s="5">
        <f t="shared" ref="H23:H25" si="3">+G23*F23</f>
        <v>56728.24</v>
      </c>
    </row>
    <row r="24" spans="1:8" x14ac:dyDescent="0.25">
      <c r="A24" s="4" t="s">
        <v>27</v>
      </c>
      <c r="B24" s="31" t="s">
        <v>92</v>
      </c>
      <c r="C24" s="32" t="s">
        <v>93</v>
      </c>
      <c r="D24" s="31" t="s">
        <v>90</v>
      </c>
      <c r="E24" s="31" t="s">
        <v>94</v>
      </c>
      <c r="F24" s="33">
        <v>2</v>
      </c>
      <c r="G24" s="33">
        <v>752.76</v>
      </c>
      <c r="H24" s="5">
        <f t="shared" si="3"/>
        <v>1505.52</v>
      </c>
    </row>
    <row r="25" spans="1:8" x14ac:dyDescent="0.25">
      <c r="A25" s="4" t="s">
        <v>141</v>
      </c>
      <c r="B25" s="31" t="s">
        <v>95</v>
      </c>
      <c r="C25" s="32" t="s">
        <v>96</v>
      </c>
      <c r="D25" s="31" t="s">
        <v>62</v>
      </c>
      <c r="E25" s="31" t="s">
        <v>70</v>
      </c>
      <c r="F25" s="33">
        <v>16</v>
      </c>
      <c r="G25" s="33">
        <v>337.89</v>
      </c>
      <c r="H25" s="5">
        <f t="shared" si="3"/>
        <v>5406.24</v>
      </c>
    </row>
    <row r="26" spans="1:8" ht="20.100000000000001" customHeight="1" x14ac:dyDescent="0.25">
      <c r="A26" s="2" t="s">
        <v>28</v>
      </c>
      <c r="B26" s="50" t="s">
        <v>29</v>
      </c>
      <c r="C26" s="51"/>
      <c r="D26" s="51"/>
      <c r="E26" s="51"/>
      <c r="F26" s="51"/>
      <c r="G26" s="51"/>
      <c r="H26" s="3">
        <f>SUM(H27:H29)</f>
        <v>13418.017599999999</v>
      </c>
    </row>
    <row r="27" spans="1:8" x14ac:dyDescent="0.25">
      <c r="A27" s="21" t="s">
        <v>52</v>
      </c>
      <c r="B27" s="34" t="s">
        <v>97</v>
      </c>
      <c r="C27" s="35" t="s">
        <v>98</v>
      </c>
      <c r="D27" s="34" t="s">
        <v>62</v>
      </c>
      <c r="E27" s="34" t="s">
        <v>84</v>
      </c>
      <c r="F27" s="36">
        <v>153.69999999999999</v>
      </c>
      <c r="G27" s="36">
        <v>50.2</v>
      </c>
      <c r="H27" s="5">
        <f t="shared" ref="H27:H29" si="4">+G27*F27</f>
        <v>7715.74</v>
      </c>
    </row>
    <row r="28" spans="1:8" x14ac:dyDescent="0.25">
      <c r="A28" s="21" t="s">
        <v>51</v>
      </c>
      <c r="B28" s="34" t="s">
        <v>99</v>
      </c>
      <c r="C28" s="35" t="s">
        <v>100</v>
      </c>
      <c r="D28" s="34" t="s">
        <v>62</v>
      </c>
      <c r="E28" s="34" t="s">
        <v>101</v>
      </c>
      <c r="F28" s="36">
        <v>153700</v>
      </c>
      <c r="G28" s="36">
        <v>0.02</v>
      </c>
      <c r="H28" s="5">
        <f t="shared" si="4"/>
        <v>3074</v>
      </c>
    </row>
    <row r="29" spans="1:8" ht="16.5" x14ac:dyDescent="0.25">
      <c r="A29" s="21" t="s">
        <v>53</v>
      </c>
      <c r="B29" s="34" t="s">
        <v>85</v>
      </c>
      <c r="C29" s="35" t="s">
        <v>86</v>
      </c>
      <c r="D29" s="34" t="s">
        <v>62</v>
      </c>
      <c r="E29" s="34" t="s">
        <v>87</v>
      </c>
      <c r="F29" s="36">
        <v>1729.13</v>
      </c>
      <c r="G29" s="36">
        <v>1.52</v>
      </c>
      <c r="H29" s="5">
        <f t="shared" si="4"/>
        <v>2628.2776000000003</v>
      </c>
    </row>
    <row r="30" spans="1:8" ht="20.100000000000001" customHeight="1" x14ac:dyDescent="0.25">
      <c r="A30" s="2" t="s">
        <v>30</v>
      </c>
      <c r="B30" s="50" t="s">
        <v>31</v>
      </c>
      <c r="C30" s="51"/>
      <c r="D30" s="51"/>
      <c r="E30" s="51"/>
      <c r="F30" s="51"/>
      <c r="G30" s="51"/>
      <c r="H30" s="3">
        <f>SUM(H31:H41)</f>
        <v>98762.839199999988</v>
      </c>
    </row>
    <row r="31" spans="1:8" ht="16.5" x14ac:dyDescent="0.25">
      <c r="A31" s="4" t="s">
        <v>32</v>
      </c>
      <c r="B31" s="37" t="s">
        <v>102</v>
      </c>
      <c r="C31" s="38" t="s">
        <v>103</v>
      </c>
      <c r="D31" s="37" t="s">
        <v>104</v>
      </c>
      <c r="E31" s="37" t="s">
        <v>105</v>
      </c>
      <c r="F31" s="39">
        <v>98</v>
      </c>
      <c r="G31" s="39">
        <v>376.4</v>
      </c>
      <c r="H31" s="5">
        <f t="shared" ref="H31:H45" si="5">+G31*F31</f>
        <v>36887.199999999997</v>
      </c>
    </row>
    <row r="32" spans="1:8" ht="16.5" x14ac:dyDescent="0.25">
      <c r="A32" s="4" t="s">
        <v>33</v>
      </c>
      <c r="B32" s="37" t="s">
        <v>106</v>
      </c>
      <c r="C32" s="38" t="s">
        <v>107</v>
      </c>
      <c r="D32" s="37" t="s">
        <v>62</v>
      </c>
      <c r="E32" s="37" t="s">
        <v>73</v>
      </c>
      <c r="F32" s="39">
        <v>120</v>
      </c>
      <c r="G32" s="39">
        <v>43.66</v>
      </c>
      <c r="H32" s="5">
        <f t="shared" si="5"/>
        <v>5239.2</v>
      </c>
    </row>
    <row r="33" spans="1:8" ht="16.5" x14ac:dyDescent="0.25">
      <c r="A33" s="4" t="s">
        <v>34</v>
      </c>
      <c r="B33" s="37" t="s">
        <v>108</v>
      </c>
      <c r="C33" s="38" t="s">
        <v>109</v>
      </c>
      <c r="D33" s="37" t="s">
        <v>62</v>
      </c>
      <c r="E33" s="37" t="s">
        <v>110</v>
      </c>
      <c r="F33" s="39">
        <v>44.24</v>
      </c>
      <c r="G33" s="39">
        <v>6.37</v>
      </c>
      <c r="H33" s="5">
        <f t="shared" si="5"/>
        <v>281.80880000000002</v>
      </c>
    </row>
    <row r="34" spans="1:8" ht="16.5" x14ac:dyDescent="0.25">
      <c r="A34" s="4" t="s">
        <v>35</v>
      </c>
      <c r="B34" s="37" t="s">
        <v>111</v>
      </c>
      <c r="C34" s="38" t="s">
        <v>112</v>
      </c>
      <c r="D34" s="37" t="s">
        <v>104</v>
      </c>
      <c r="E34" s="37" t="s">
        <v>105</v>
      </c>
      <c r="F34" s="39">
        <v>126</v>
      </c>
      <c r="G34" s="39">
        <v>37.950000000000003</v>
      </c>
      <c r="H34" s="5">
        <f t="shared" si="5"/>
        <v>4781.7000000000007</v>
      </c>
    </row>
    <row r="35" spans="1:8" x14ac:dyDescent="0.25">
      <c r="A35" s="4" t="s">
        <v>36</v>
      </c>
      <c r="B35" s="37" t="s">
        <v>113</v>
      </c>
      <c r="C35" s="38" t="s">
        <v>114</v>
      </c>
      <c r="D35" s="37" t="s">
        <v>62</v>
      </c>
      <c r="E35" s="37" t="s">
        <v>70</v>
      </c>
      <c r="F35" s="45">
        <v>144</v>
      </c>
      <c r="G35" s="39">
        <v>16.37</v>
      </c>
      <c r="H35" s="5">
        <f t="shared" si="5"/>
        <v>2357.2800000000002</v>
      </c>
    </row>
    <row r="36" spans="1:8" x14ac:dyDescent="0.25">
      <c r="A36" s="4" t="s">
        <v>37</v>
      </c>
      <c r="B36" s="37" t="s">
        <v>115</v>
      </c>
      <c r="C36" s="38" t="s">
        <v>116</v>
      </c>
      <c r="D36" s="37" t="s">
        <v>62</v>
      </c>
      <c r="E36" s="37" t="s">
        <v>73</v>
      </c>
      <c r="F36" s="39">
        <v>360</v>
      </c>
      <c r="G36" s="39">
        <v>15.5</v>
      </c>
      <c r="H36" s="5">
        <f t="shared" si="5"/>
        <v>5580</v>
      </c>
    </row>
    <row r="37" spans="1:8" ht="16.5" x14ac:dyDescent="0.25">
      <c r="A37" s="4" t="s">
        <v>38</v>
      </c>
      <c r="B37" s="37" t="s">
        <v>117</v>
      </c>
      <c r="C37" s="38" t="s">
        <v>118</v>
      </c>
      <c r="D37" s="37" t="s">
        <v>104</v>
      </c>
      <c r="E37" s="37" t="s">
        <v>119</v>
      </c>
      <c r="F37" s="39">
        <v>12</v>
      </c>
      <c r="G37" s="39">
        <v>1068.9100000000001</v>
      </c>
      <c r="H37" s="5">
        <f t="shared" si="5"/>
        <v>12826.920000000002</v>
      </c>
    </row>
    <row r="38" spans="1:8" ht="16.5" x14ac:dyDescent="0.25">
      <c r="A38" s="4" t="s">
        <v>134</v>
      </c>
      <c r="B38" s="37" t="s">
        <v>120</v>
      </c>
      <c r="C38" s="38" t="s">
        <v>121</v>
      </c>
      <c r="D38" s="37" t="s">
        <v>104</v>
      </c>
      <c r="E38" s="37" t="s">
        <v>105</v>
      </c>
      <c r="F38" s="39">
        <v>98</v>
      </c>
      <c r="G38" s="39">
        <v>262.55</v>
      </c>
      <c r="H38" s="5">
        <f t="shared" si="5"/>
        <v>25729.9</v>
      </c>
    </row>
    <row r="39" spans="1:8" ht="16.5" x14ac:dyDescent="0.25">
      <c r="A39" s="4" t="s">
        <v>135</v>
      </c>
      <c r="B39" s="37" t="s">
        <v>122</v>
      </c>
      <c r="C39" s="38" t="s">
        <v>123</v>
      </c>
      <c r="D39" s="37" t="s">
        <v>62</v>
      </c>
      <c r="E39" s="37" t="s">
        <v>84</v>
      </c>
      <c r="F39" s="39">
        <v>226.48</v>
      </c>
      <c r="G39" s="39">
        <v>1.52</v>
      </c>
      <c r="H39" s="5">
        <f t="shared" si="5"/>
        <v>344.24959999999999</v>
      </c>
    </row>
    <row r="40" spans="1:8" x14ac:dyDescent="0.25">
      <c r="A40" s="4" t="s">
        <v>136</v>
      </c>
      <c r="B40" s="37" t="s">
        <v>124</v>
      </c>
      <c r="C40" s="38" t="s">
        <v>125</v>
      </c>
      <c r="D40" s="37" t="s">
        <v>62</v>
      </c>
      <c r="E40" s="37" t="s">
        <v>84</v>
      </c>
      <c r="F40" s="39">
        <v>47.04</v>
      </c>
      <c r="G40" s="39">
        <v>18.32</v>
      </c>
      <c r="H40" s="5">
        <f t="shared" si="5"/>
        <v>861.77279999999996</v>
      </c>
    </row>
    <row r="41" spans="1:8" ht="16.5" x14ac:dyDescent="0.25">
      <c r="A41" s="4" t="s">
        <v>137</v>
      </c>
      <c r="B41" s="37" t="s">
        <v>85</v>
      </c>
      <c r="C41" s="38" t="s">
        <v>86</v>
      </c>
      <c r="D41" s="37" t="s">
        <v>62</v>
      </c>
      <c r="E41" s="37" t="s">
        <v>87</v>
      </c>
      <c r="F41" s="39">
        <v>2547.9</v>
      </c>
      <c r="G41" s="39">
        <v>1.52</v>
      </c>
      <c r="H41" s="5">
        <f t="shared" si="5"/>
        <v>3872.808</v>
      </c>
    </row>
    <row r="42" spans="1:8" x14ac:dyDescent="0.25">
      <c r="A42" s="20" t="s">
        <v>39</v>
      </c>
      <c r="B42" s="52" t="s">
        <v>54</v>
      </c>
      <c r="C42" s="51"/>
      <c r="D42" s="51"/>
      <c r="E42" s="51"/>
      <c r="F42" s="51"/>
      <c r="G42" s="51"/>
      <c r="H42" s="3">
        <f>SUM(H43:H45)</f>
        <v>736333.12</v>
      </c>
    </row>
    <row r="43" spans="1:8" ht="24.75" x14ac:dyDescent="0.25">
      <c r="A43" s="4" t="s">
        <v>55</v>
      </c>
      <c r="B43" s="40" t="s">
        <v>126</v>
      </c>
      <c r="C43" s="41" t="s">
        <v>127</v>
      </c>
      <c r="D43" s="40" t="s">
        <v>90</v>
      </c>
      <c r="E43" s="40" t="s">
        <v>70</v>
      </c>
      <c r="F43" s="42">
        <v>1921</v>
      </c>
      <c r="G43" s="42">
        <v>79.12</v>
      </c>
      <c r="H43" s="5">
        <f t="shared" si="5"/>
        <v>151989.52000000002</v>
      </c>
    </row>
    <row r="44" spans="1:8" ht="16.5" x14ac:dyDescent="0.25">
      <c r="A44" s="4" t="s">
        <v>56</v>
      </c>
      <c r="B44" s="40" t="s">
        <v>128</v>
      </c>
      <c r="C44" s="41" t="s">
        <v>129</v>
      </c>
      <c r="D44" s="40" t="s">
        <v>62</v>
      </c>
      <c r="E44" s="40" t="s">
        <v>73</v>
      </c>
      <c r="F44" s="42">
        <v>4932</v>
      </c>
      <c r="G44" s="42">
        <v>110.3</v>
      </c>
      <c r="H44" s="5">
        <f t="shared" si="5"/>
        <v>543999.6</v>
      </c>
    </row>
    <row r="45" spans="1:8" ht="16.5" x14ac:dyDescent="0.25">
      <c r="A45" s="4" t="s">
        <v>57</v>
      </c>
      <c r="B45" s="40" t="s">
        <v>130</v>
      </c>
      <c r="C45" s="41" t="s">
        <v>131</v>
      </c>
      <c r="D45" s="40" t="s">
        <v>62</v>
      </c>
      <c r="E45" s="40" t="s">
        <v>132</v>
      </c>
      <c r="F45" s="42">
        <v>400</v>
      </c>
      <c r="G45" s="42">
        <v>100.86</v>
      </c>
      <c r="H45" s="5">
        <f t="shared" si="5"/>
        <v>40344</v>
      </c>
    </row>
    <row r="46" spans="1:8" ht="20.100000000000001" customHeight="1" x14ac:dyDescent="0.25">
      <c r="A46" s="2">
        <v>5</v>
      </c>
      <c r="B46" s="50" t="s">
        <v>40</v>
      </c>
      <c r="C46" s="51"/>
      <c r="D46" s="51"/>
      <c r="E46" s="51"/>
      <c r="F46" s="51"/>
      <c r="G46" s="51"/>
      <c r="H46" s="3">
        <f>SUM(H47:H47)</f>
        <v>8310.6</v>
      </c>
    </row>
    <row r="47" spans="1:8" x14ac:dyDescent="0.25">
      <c r="A47" s="21" t="s">
        <v>58</v>
      </c>
      <c r="B47" s="43" t="s">
        <v>133</v>
      </c>
      <c r="C47" s="46" t="s">
        <v>138</v>
      </c>
      <c r="D47" s="47" t="s">
        <v>62</v>
      </c>
      <c r="E47" s="43" t="s">
        <v>139</v>
      </c>
      <c r="F47" s="44">
        <v>1026</v>
      </c>
      <c r="G47" s="44">
        <v>8.1</v>
      </c>
      <c r="H47" s="5">
        <f t="shared" ref="H47" si="6">+G47*F47</f>
        <v>8310.6</v>
      </c>
    </row>
    <row r="48" spans="1:8" ht="15" customHeight="1" x14ac:dyDescent="0.25">
      <c r="A48" s="48" t="s">
        <v>47</v>
      </c>
      <c r="B48" s="48"/>
      <c r="C48" s="48"/>
      <c r="D48" s="48"/>
      <c r="E48" s="48"/>
      <c r="F48" s="48"/>
      <c r="G48" s="48"/>
      <c r="H48" s="19">
        <f>+H8+H26+H30+H42+H46</f>
        <v>948901.89949999994</v>
      </c>
    </row>
    <row r="49" spans="1:8" ht="15" customHeight="1" x14ac:dyDescent="0.25">
      <c r="A49" s="48" t="s">
        <v>48</v>
      </c>
      <c r="B49" s="48"/>
      <c r="C49" s="48"/>
      <c r="D49" s="48"/>
      <c r="E49" s="48"/>
      <c r="F49" s="48"/>
      <c r="G49" s="48"/>
      <c r="H49" s="19">
        <f>+H50+H51</f>
        <v>260568.4616027</v>
      </c>
    </row>
    <row r="50" spans="1:8" ht="15" customHeight="1" x14ac:dyDescent="0.25">
      <c r="A50" s="49" t="s">
        <v>46</v>
      </c>
      <c r="B50" s="48"/>
      <c r="C50" s="48"/>
      <c r="D50" s="48"/>
      <c r="E50" s="48"/>
      <c r="F50" s="48"/>
      <c r="G50" s="48"/>
      <c r="H50" s="19">
        <f>+H48*0.2746</f>
        <v>260568.4616027</v>
      </c>
    </row>
    <row r="51" spans="1:8" ht="15" customHeight="1" x14ac:dyDescent="0.25">
      <c r="A51" s="49" t="s">
        <v>45</v>
      </c>
      <c r="B51" s="48"/>
      <c r="C51" s="48"/>
      <c r="D51" s="48"/>
      <c r="E51" s="48"/>
      <c r="F51" s="48"/>
      <c r="G51" s="48"/>
      <c r="H51" s="19">
        <v>0</v>
      </c>
    </row>
    <row r="52" spans="1:8" ht="15" customHeight="1" x14ac:dyDescent="0.25">
      <c r="A52" s="48" t="s">
        <v>49</v>
      </c>
      <c r="B52" s="48"/>
      <c r="C52" s="48"/>
      <c r="D52" s="48"/>
      <c r="E52" s="48"/>
      <c r="F52" s="48"/>
      <c r="G52" s="48"/>
      <c r="H52" s="19">
        <f>+H48+H49</f>
        <v>1209470.3611027</v>
      </c>
    </row>
  </sheetData>
  <mergeCells count="17">
    <mergeCell ref="A1:H1"/>
    <mergeCell ref="B2:G2"/>
    <mergeCell ref="B8:G8"/>
    <mergeCell ref="B9:G9"/>
    <mergeCell ref="B14:G14"/>
    <mergeCell ref="A3:H3"/>
    <mergeCell ref="B17:G17"/>
    <mergeCell ref="B22:G22"/>
    <mergeCell ref="B26:G26"/>
    <mergeCell ref="B30:G30"/>
    <mergeCell ref="B46:G46"/>
    <mergeCell ref="B42:G42"/>
    <mergeCell ref="A48:G48"/>
    <mergeCell ref="A49:G49"/>
    <mergeCell ref="A50:G50"/>
    <mergeCell ref="A51:G51"/>
    <mergeCell ref="A52:G52"/>
  </mergeCells>
  <conditionalFormatting sqref="D5:D6">
    <cfRule type="containsText" dxfId="1" priority="2" operator="containsText" text="ORSE">
      <formula>NOT(ISERROR(SEARCH("ORSE",D5)))</formula>
    </cfRule>
  </conditionalFormatting>
  <conditionalFormatting sqref="D5:D6">
    <cfRule type="containsText" dxfId="0" priority="1" operator="containsText" text="ORSE INSUMO">
      <formula>NOT(ISERROR(SEARCH("ORSE INSUMO",D5)))</formula>
    </cfRule>
  </conditionalFormatting>
  <printOptions horizontalCentered="1"/>
  <pageMargins left="0.27559055118110237" right="0.27559055118110237" top="0.27559055118110237" bottom="0.27559055118110237" header="0" footer="0"/>
  <pageSetup scale="98" fitToHeight="4" orientation="landscape" r:id="rId1"/>
  <rowBreaks count="2" manualBreakCount="2">
    <brk id="21" max="7" man="1"/>
    <brk id="4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2019-02-28T13:13:19Z</dcterms:modified>
</cp:coreProperties>
</file>