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son.santos\Desktop\ORÇAMENTOS ATUALIZADOS\HENRIQUE EQUELMAN JR\"/>
    </mc:Choice>
  </mc:AlternateContent>
  <bookViews>
    <workbookView xWindow="0" yWindow="0" windowWidth="28800" windowHeight="12300"/>
  </bookViews>
  <sheets>
    <sheet name="CRON FIN  - 4 MESE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#N/A</definedName>
    <definedName name="\e">#N/A</definedName>
    <definedName name="_____ta105">#REF!</definedName>
    <definedName name="_____ta157">#REF!</definedName>
    <definedName name="____ta105">#REF!</definedName>
    <definedName name="____ta157">#REF!</definedName>
    <definedName name="___ta105">#REF!</definedName>
    <definedName name="___ta157">#REF!</definedName>
    <definedName name="__a100000">#REF!</definedName>
    <definedName name="__a70000">#REF!</definedName>
    <definedName name="__apf1">#REF!</definedName>
    <definedName name="__cpf1">#REF!</definedName>
    <definedName name="__SL6">#N/A</definedName>
    <definedName name="__ta105">#REF!</definedName>
    <definedName name="__ta157">#REF!</definedName>
    <definedName name="_a100000">#REF!</definedName>
    <definedName name="_a70000">#REF!</definedName>
    <definedName name="_apf1">#REF!</definedName>
    <definedName name="_c">[1]Q8!#REF!</definedName>
    <definedName name="_cpf1">#REF!</definedName>
    <definedName name="_Order1" hidden="1">255</definedName>
    <definedName name="_SL6">#N/A</definedName>
    <definedName name="_ta105">#REF!</definedName>
    <definedName name="_ta157">#REF!</definedName>
    <definedName name="ABRE_COLUNAS">#N/A</definedName>
    <definedName name="ACERTA_TITULOS">#N/A</definedName>
    <definedName name="AGORA">#REF!</definedName>
    <definedName name="_xlnm.Print_Area" localSheetId="0">'CRON FIN  - 4 MESES '!$A$1:$S$23</definedName>
    <definedName name="Área_impressão">#REF!</definedName>
    <definedName name="Área_impressão_IM">#REF!</definedName>
    <definedName name="atual">[2]Imai03!$A$2:$D$3535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>#REF!</definedName>
    <definedName name="CUSTO_06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>#REF!</definedName>
    <definedName name="Excel_BuiltIn_Print_Area_2_1_6">#REF!</definedName>
    <definedName name="Excel_BuiltIn_Print_Area_6_1">#REF!</definedName>
    <definedName name="Excel_BuiltIn_Print_Area_6_1_6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>'[7]1-1'!#REF!</definedName>
    <definedName name="L_">#N/A</definedName>
    <definedName name="MENSAGEM">#N/A</definedName>
    <definedName name="MENSSAGEM_ERRO">#N/A</definedName>
    <definedName name="MM">#REF!</definedName>
    <definedName name="N_FOLHAS">#N/A</definedName>
    <definedName name="ok">[2]Imai03!$A$2:$D$3535</definedName>
    <definedName name="Percentual_adm_local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UA">#N/A</definedName>
    <definedName name="VALOR">#N/A</definedName>
    <definedName name="VALOR_1">#N/A</definedName>
    <definedName name="VALOR_2">#N/A</definedName>
    <definedName name="Valor_total_cal">#REF!</definedName>
    <definedName name="VERIFICA_SI">#N/A</definedName>
    <definedName name="Z_385977A3_6FE9_40C9_8548_2B73DA2662B2_.wvu.Cols" localSheetId="0" hidden="1">'CRON FIN  - 4 MESES '!$AD:$AF,'CRON FIN  - 4 MESES '!$JZ:$KB,'CRON FIN  - 4 MESES '!$TV:$TX,'CRON FIN  - 4 MESES '!$ADR:$ADT,'CRON FIN  - 4 MESES '!$ANN:$ANP,'CRON FIN  - 4 MESES '!$AXJ:$AXL,'CRON FIN  - 4 MESES '!$BHF:$BHH,'CRON FIN  - 4 MESES '!$BRB:$BRD,'CRON FIN  - 4 MESES '!$CAX:$CAZ,'CRON FIN  - 4 MESES '!$CKT:$CKV,'CRON FIN  - 4 MESES '!$CUP:$CUR,'CRON FIN  - 4 MESES '!$DEL:$DEN,'CRON FIN  - 4 MESES '!$DOH:$DOJ,'CRON FIN  - 4 MESES '!$DYD:$DYF,'CRON FIN  - 4 MESES '!$EHZ:$EIB,'CRON FIN  - 4 MESES '!$ERV:$ERX,'CRON FIN  - 4 MESES '!$FBR:$FBT,'CRON FIN  - 4 MESES '!$FLN:$FLP,'CRON FIN  - 4 MESES '!$FVJ:$FVL,'CRON FIN  - 4 MESES '!$GFF:$GFH,'CRON FIN  - 4 MESES '!$GPB:$GPD,'CRON FIN  - 4 MESES '!$GYX:$GYZ,'CRON FIN  - 4 MESES '!$HIT:$HIV,'CRON FIN  - 4 MESES '!$HSP:$HSR,'CRON FIN  - 4 MESES '!$ICL:$ICN,'CRON FIN  - 4 MESES '!$IMH:$IMJ,'CRON FIN  - 4 MESES '!$IWD:$IWF,'CRON FIN  - 4 MESES '!$JFZ:$JGB,'CRON FIN  - 4 MESES '!$JPV:$JPX,'CRON FIN  - 4 MESES '!$JZR:$JZT,'CRON FIN  - 4 MESES '!$KJN:$KJP,'CRON FIN  - 4 MESES '!$KTJ:$KTL,'CRON FIN  - 4 MESES '!$LDF:$LDH,'CRON FIN  - 4 MESES '!$LNB:$LND,'CRON FIN  - 4 MESES '!$LWX:$LWZ,'CRON FIN  - 4 MESES '!$MGT:$MGV,'CRON FIN  - 4 MESES '!$MQP:$MQR,'CRON FIN  - 4 MESES '!$NAL:$NAN,'CRON FIN  - 4 MESES '!$NKH:$NKJ,'CRON FIN  - 4 MESES '!$NUD:$NUF,'CRON FIN  - 4 MESES '!$ODZ:$OEB,'CRON FIN  - 4 MESES '!$ONV:$ONX,'CRON FIN  - 4 MESES '!$OXR:$OXT,'CRON FIN  - 4 MESES '!$PHN:$PHP,'CRON FIN  - 4 MESES '!$PRJ:$PRL,'CRON FIN  - 4 MESES '!$QBF:$QBH,'CRON FIN  - 4 MESES '!$QLB:$QLD,'CRON FIN  - 4 MESES '!$QUX:$QUZ,'CRON FIN  - 4 MESES '!$RET:$REV,'CRON FIN  - 4 MESES '!$ROP:$ROR,'CRON FIN  - 4 MESES '!$RYL:$RYN,'CRON FIN  - 4 MESES '!$SIH:$SIJ,'CRON FIN  - 4 MESES '!$SSD:$SSF,'CRON FIN  - 4 MESES '!$TBZ:$TCB,'CRON FIN  - 4 MESES '!$TLV:$TLX,'CRON FIN  - 4 MESES '!$TVR:$TVT,'CRON FIN  - 4 MESES '!$UFN:$UFP,'CRON FIN  - 4 MESES '!$UPJ:$UPL,'CRON FIN  - 4 MESES '!$UZF:$UZH,'CRON FIN  - 4 MESES '!$VJB:$VJD,'CRON FIN  - 4 MESES '!$VSX:$VSZ,'CRON FIN  - 4 MESES '!$WCT:$WCV,'CRON FIN  - 4 MESES '!$WMP:$WMR,'CRON FIN  - 4 MESES '!$WWL:$WWN</definedName>
    <definedName name="Z_385977A3_6FE9_40C9_8548_2B73DA2662B2_.wvu.FilterData" localSheetId="0" hidden="1">'CRON FIN  - 4 MESES '!$E$2:$E$30</definedName>
    <definedName name="Z_385977A3_6FE9_40C9_8548_2B73DA2662B2_.wvu.PrintArea" localSheetId="0" hidden="1">'CRON FIN  - 4 MESES '!$A$2:$S$29</definedName>
    <definedName name="Z_BF95D06F_A801_4955_B76D_3C2C36D85037_.wvu.Cols" localSheetId="0" hidden="1">'CRON FIN  - 4 MESES '!$AD:$AF,'CRON FIN  - 4 MESES '!$JZ:$KB,'CRON FIN  - 4 MESES '!$TV:$TX,'CRON FIN  - 4 MESES '!$ADR:$ADT,'CRON FIN  - 4 MESES '!$ANN:$ANP,'CRON FIN  - 4 MESES '!$AXJ:$AXL,'CRON FIN  - 4 MESES '!$BHF:$BHH,'CRON FIN  - 4 MESES '!$BRB:$BRD,'CRON FIN  - 4 MESES '!$CAX:$CAZ,'CRON FIN  - 4 MESES '!$CKT:$CKV,'CRON FIN  - 4 MESES '!$CUP:$CUR,'CRON FIN  - 4 MESES '!$DEL:$DEN,'CRON FIN  - 4 MESES '!$DOH:$DOJ,'CRON FIN  - 4 MESES '!$DYD:$DYF,'CRON FIN  - 4 MESES '!$EHZ:$EIB,'CRON FIN  - 4 MESES '!$ERV:$ERX,'CRON FIN  - 4 MESES '!$FBR:$FBT,'CRON FIN  - 4 MESES '!$FLN:$FLP,'CRON FIN  - 4 MESES '!$FVJ:$FVL,'CRON FIN  - 4 MESES '!$GFF:$GFH,'CRON FIN  - 4 MESES '!$GPB:$GPD,'CRON FIN  - 4 MESES '!$GYX:$GYZ,'CRON FIN  - 4 MESES '!$HIT:$HIV,'CRON FIN  - 4 MESES '!$HSP:$HSR,'CRON FIN  - 4 MESES '!$ICL:$ICN,'CRON FIN  - 4 MESES '!$IMH:$IMJ,'CRON FIN  - 4 MESES '!$IWD:$IWF,'CRON FIN  - 4 MESES '!$JFZ:$JGB,'CRON FIN  - 4 MESES '!$JPV:$JPX,'CRON FIN  - 4 MESES '!$JZR:$JZT,'CRON FIN  - 4 MESES '!$KJN:$KJP,'CRON FIN  - 4 MESES '!$KTJ:$KTL,'CRON FIN  - 4 MESES '!$LDF:$LDH,'CRON FIN  - 4 MESES '!$LNB:$LND,'CRON FIN  - 4 MESES '!$LWX:$LWZ,'CRON FIN  - 4 MESES '!$MGT:$MGV,'CRON FIN  - 4 MESES '!$MQP:$MQR,'CRON FIN  - 4 MESES '!$NAL:$NAN,'CRON FIN  - 4 MESES '!$NKH:$NKJ,'CRON FIN  - 4 MESES '!$NUD:$NUF,'CRON FIN  - 4 MESES '!$ODZ:$OEB,'CRON FIN  - 4 MESES '!$ONV:$ONX,'CRON FIN  - 4 MESES '!$OXR:$OXT,'CRON FIN  - 4 MESES '!$PHN:$PHP,'CRON FIN  - 4 MESES '!$PRJ:$PRL,'CRON FIN  - 4 MESES '!$QBF:$QBH,'CRON FIN  - 4 MESES '!$QLB:$QLD,'CRON FIN  - 4 MESES '!$QUX:$QUZ,'CRON FIN  - 4 MESES '!$RET:$REV,'CRON FIN  - 4 MESES '!$ROP:$ROR,'CRON FIN  - 4 MESES '!$RYL:$RYN,'CRON FIN  - 4 MESES '!$SIH:$SIJ,'CRON FIN  - 4 MESES '!$SSD:$SSF,'CRON FIN  - 4 MESES '!$TBZ:$TCB,'CRON FIN  - 4 MESES '!$TLV:$TLX,'CRON FIN  - 4 MESES '!$TVR:$TVT,'CRON FIN  - 4 MESES '!$UFN:$UFP,'CRON FIN  - 4 MESES '!$UPJ:$UPL,'CRON FIN  - 4 MESES '!$UZF:$UZH,'CRON FIN  - 4 MESES '!$VJB:$VJD,'CRON FIN  - 4 MESES '!$VSX:$VSZ,'CRON FIN  - 4 MESES '!$WCT:$WCV,'CRON FIN  - 4 MESES '!$WMP:$WMR,'CRON FIN  - 4 MESES '!$WWL:$WWN</definedName>
    <definedName name="Z_BF95D06F_A801_4955_B76D_3C2C36D85037_.wvu.FilterData" localSheetId="0" hidden="1">'CRON FIN  - 4 MESES '!$E$2:$E$30</definedName>
    <definedName name="Z_BF95D06F_A801_4955_B76D_3C2C36D85037_.wvu.PrintArea" localSheetId="0" hidden="1">'CRON FIN  - 4 MESES '!$A$2:$S$29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10" i="1"/>
  <c r="R12" i="1"/>
  <c r="R14" i="1"/>
  <c r="O14" i="1"/>
  <c r="O15" i="1" s="1"/>
  <c r="M14" i="1"/>
  <c r="M15" i="1" s="1"/>
  <c r="K14" i="1"/>
  <c r="K15" i="1" s="1"/>
  <c r="I14" i="1"/>
  <c r="I15" i="1" s="1"/>
  <c r="G14" i="1"/>
  <c r="S14" i="1"/>
  <c r="G12" i="1"/>
  <c r="E12" i="1"/>
  <c r="P15" i="1"/>
  <c r="N15" i="1"/>
  <c r="L15" i="1"/>
  <c r="J15" i="1"/>
  <c r="H15" i="1"/>
  <c r="F15" i="1"/>
  <c r="Q14" i="1"/>
  <c r="Q15" i="1" s="1"/>
  <c r="W12" i="1"/>
  <c r="X12" i="1" s="1"/>
  <c r="W13" i="1"/>
  <c r="U16" i="1"/>
  <c r="Q12" i="1"/>
  <c r="Q13" i="1" s="1"/>
  <c r="O12" i="1"/>
  <c r="O13" i="1" s="1"/>
  <c r="M12" i="1"/>
  <c r="M13" i="1" s="1"/>
  <c r="K12" i="1"/>
  <c r="K13" i="1" s="1"/>
  <c r="I12" i="1"/>
  <c r="I13" i="1" s="1"/>
  <c r="T23" i="1"/>
  <c r="P21" i="1"/>
  <c r="N21" i="1"/>
  <c r="L21" i="1"/>
  <c r="J21" i="1"/>
  <c r="H21" i="1"/>
  <c r="F21" i="1"/>
  <c r="R20" i="1"/>
  <c r="Q20" i="1"/>
  <c r="Q21" i="1" s="1"/>
  <c r="O20" i="1"/>
  <c r="O21" i="1" s="1"/>
  <c r="M20" i="1"/>
  <c r="M21" i="1" s="1"/>
  <c r="K20" i="1"/>
  <c r="K21" i="1" s="1"/>
  <c r="I20" i="1"/>
  <c r="I21" i="1" s="1"/>
  <c r="G20" i="1"/>
  <c r="W20" i="1" s="1"/>
  <c r="P19" i="1"/>
  <c r="N19" i="1"/>
  <c r="L19" i="1"/>
  <c r="J19" i="1"/>
  <c r="H19" i="1"/>
  <c r="F19" i="1"/>
  <c r="R18" i="1"/>
  <c r="Q18" i="1"/>
  <c r="Q19" i="1" s="1"/>
  <c r="O18" i="1"/>
  <c r="O19" i="1" s="1"/>
  <c r="M18" i="1"/>
  <c r="M19" i="1" s="1"/>
  <c r="K18" i="1"/>
  <c r="K19" i="1" s="1"/>
  <c r="I18" i="1"/>
  <c r="I19" i="1" s="1"/>
  <c r="G18" i="1"/>
  <c r="W18" i="1" s="1"/>
  <c r="P17" i="1"/>
  <c r="N17" i="1"/>
  <c r="L17" i="1"/>
  <c r="J17" i="1"/>
  <c r="H17" i="1"/>
  <c r="F17" i="1"/>
  <c r="R16" i="1"/>
  <c r="Q16" i="1"/>
  <c r="Q17" i="1" s="1"/>
  <c r="O16" i="1"/>
  <c r="O17" i="1" s="1"/>
  <c r="M16" i="1"/>
  <c r="M17" i="1" s="1"/>
  <c r="K16" i="1"/>
  <c r="K17" i="1" s="1"/>
  <c r="I16" i="1"/>
  <c r="I17" i="1" s="1"/>
  <c r="G16" i="1"/>
  <c r="G17" i="1" s="1"/>
  <c r="P13" i="1"/>
  <c r="N13" i="1"/>
  <c r="L13" i="1"/>
  <c r="J13" i="1"/>
  <c r="H13" i="1"/>
  <c r="F13" i="1"/>
  <c r="P11" i="1"/>
  <c r="N11" i="1"/>
  <c r="L11" i="1"/>
  <c r="J11" i="1"/>
  <c r="H11" i="1"/>
  <c r="F11" i="1"/>
  <c r="Q10" i="1"/>
  <c r="Q11" i="1" s="1"/>
  <c r="O10" i="1"/>
  <c r="O11" i="1" s="1"/>
  <c r="K10" i="1"/>
  <c r="K11" i="1" s="1"/>
  <c r="G10" i="1"/>
  <c r="G11" i="1" s="1"/>
  <c r="P9" i="1"/>
  <c r="N9" i="1"/>
  <c r="L9" i="1"/>
  <c r="J9" i="1"/>
  <c r="H9" i="1"/>
  <c r="F9" i="1"/>
  <c r="D8" i="1"/>
  <c r="E8" i="1" s="1"/>
  <c r="P7" i="1"/>
  <c r="N7" i="1"/>
  <c r="L7" i="1"/>
  <c r="J7" i="1"/>
  <c r="H7" i="1"/>
  <c r="F7" i="1"/>
  <c r="R6" i="1"/>
  <c r="D6" i="1"/>
  <c r="P5" i="1"/>
  <c r="N5" i="1"/>
  <c r="L5" i="1"/>
  <c r="J5" i="1"/>
  <c r="H5" i="1"/>
  <c r="F5" i="1"/>
  <c r="R4" i="1"/>
  <c r="D4" i="1"/>
  <c r="E4" i="1" s="1"/>
  <c r="W17" i="1" l="1"/>
  <c r="W10" i="1"/>
  <c r="X10" i="1" s="1"/>
  <c r="W14" i="1"/>
  <c r="G15" i="1"/>
  <c r="W15" i="1" s="1"/>
  <c r="W16" i="1"/>
  <c r="G13" i="1"/>
  <c r="W11" i="1" s="1"/>
  <c r="S12" i="1"/>
  <c r="S18" i="1"/>
  <c r="M10" i="1"/>
  <c r="M11" i="1" s="1"/>
  <c r="S16" i="1"/>
  <c r="M8" i="1"/>
  <c r="M9" i="1" s="1"/>
  <c r="G21" i="1"/>
  <c r="W21" i="1" s="1"/>
  <c r="I10" i="1"/>
  <c r="I11" i="1" s="1"/>
  <c r="S11" i="1" s="1"/>
  <c r="Q6" i="1"/>
  <c r="Q7" i="1" s="1"/>
  <c r="I6" i="1"/>
  <c r="I7" i="1" s="1"/>
  <c r="O6" i="1"/>
  <c r="O7" i="1" s="1"/>
  <c r="K6" i="1"/>
  <c r="K7" i="1" s="1"/>
  <c r="G6" i="1"/>
  <c r="M6" i="1"/>
  <c r="M7" i="1" s="1"/>
  <c r="T22" i="1"/>
  <c r="U23" i="1" s="1"/>
  <c r="G8" i="1"/>
  <c r="O8" i="1"/>
  <c r="O9" i="1" s="1"/>
  <c r="I4" i="1"/>
  <c r="Q4" i="1"/>
  <c r="E6" i="1"/>
  <c r="I8" i="1"/>
  <c r="I9" i="1" s="1"/>
  <c r="Q8" i="1"/>
  <c r="Q9" i="1" s="1"/>
  <c r="S20" i="1"/>
  <c r="K4" i="1"/>
  <c r="K8" i="1"/>
  <c r="K9" i="1" s="1"/>
  <c r="G19" i="1"/>
  <c r="W19" i="1" s="1"/>
  <c r="G4" i="1"/>
  <c r="O4" i="1"/>
  <c r="M4" i="1"/>
  <c r="W8" i="1" l="1"/>
  <c r="W4" i="1"/>
  <c r="W6" i="1"/>
  <c r="S10" i="1"/>
  <c r="O5" i="1"/>
  <c r="O22" i="1" s="1"/>
  <c r="Q5" i="1"/>
  <c r="Q22" i="1" s="1"/>
  <c r="G5" i="1"/>
  <c r="S4" i="1"/>
  <c r="K5" i="1"/>
  <c r="K22" i="1" s="1"/>
  <c r="I5" i="1"/>
  <c r="I22" i="1" s="1"/>
  <c r="M5" i="1"/>
  <c r="M22" i="1" s="1"/>
  <c r="G9" i="1"/>
  <c r="W9" i="1" s="1"/>
  <c r="S8" i="1"/>
  <c r="G7" i="1"/>
  <c r="W7" i="1" s="1"/>
  <c r="S6" i="1"/>
  <c r="G22" i="1" l="1"/>
  <c r="G23" i="1" s="1"/>
  <c r="I23" i="1" s="1"/>
  <c r="K23" i="1" s="1"/>
  <c r="M23" i="1" s="1"/>
  <c r="O23" i="1" s="1"/>
  <c r="Q23" i="1" s="1"/>
  <c r="W5" i="1"/>
  <c r="S7" i="1"/>
  <c r="S9" i="1"/>
  <c r="S5" i="1"/>
  <c r="R22" i="1" l="1"/>
  <c r="H22" i="1" s="1"/>
  <c r="L22" i="1" l="1"/>
  <c r="N22" i="1"/>
  <c r="P22" i="1"/>
  <c r="F22" i="1"/>
  <c r="F23" i="1" s="1"/>
  <c r="H23" i="1" s="1"/>
  <c r="J22" i="1"/>
  <c r="J23" i="1" l="1"/>
  <c r="L23" i="1" s="1"/>
  <c r="N23" i="1" s="1"/>
  <c r="P23" i="1" s="1"/>
</calcChain>
</file>

<file path=xl/sharedStrings.xml><?xml version="1.0" encoding="utf-8"?>
<sst xmlns="http://schemas.openxmlformats.org/spreadsheetml/2006/main" count="37" uniqueCount="25">
  <si>
    <t>CÓDIGO</t>
  </si>
  <si>
    <t>MÊS</t>
  </si>
  <si>
    <t>1º MÊS</t>
  </si>
  <si>
    <t xml:space="preserve"> 2º MÊS</t>
  </si>
  <si>
    <t>3º MÊS</t>
  </si>
  <si>
    <t>4º MÊS</t>
  </si>
  <si>
    <t>5º MÊS</t>
  </si>
  <si>
    <t>6º MÊS</t>
  </si>
  <si>
    <t>TOTAL GERAL</t>
  </si>
  <si>
    <t>SERVIÇO</t>
  </si>
  <si>
    <t>PS</t>
  </si>
  <si>
    <t>VALOR
(R$)</t>
  </si>
  <si>
    <t>VALOR SIMPLES : R$ (1.000)</t>
  </si>
  <si>
    <t>VALOR ACUMULADO : R$ (1.000)</t>
  </si>
  <si>
    <t>Notas :</t>
  </si>
  <si>
    <t xml:space="preserve">1 - PS = Percentual mensal de serviço, considerando o valor global do PS apresentado na proposta passa a ter peso nas </t>
  </si>
  <si>
    <t>medições para análise do cronograma.</t>
  </si>
  <si>
    <t>2 - PGS = será a soma dos PS, a soma dos PGS durante o prazo do contrato será igual a 100.</t>
  </si>
  <si>
    <t>3 - PGA = a soma dos PGS.</t>
  </si>
  <si>
    <t>4 - A firma deverá fornecer as folhas que forem necessárias.</t>
  </si>
  <si>
    <t>5 - Os serviços deverão ser listados e agrupados de acordo com a planilha de orçamento.</t>
  </si>
  <si>
    <t>BDI</t>
  </si>
  <si>
    <t>CRONOGRAMA FÍSICO FINANCEIRO</t>
  </si>
  <si>
    <t>CONTENÇÃO</t>
  </si>
  <si>
    <t>OBRA: HENRIQUE EQUELMAN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</si>
</sst>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echnic"/>
      <charset val="2"/>
    </font>
    <font>
      <sz val="9"/>
      <name val="Arial"/>
      <family val="2"/>
    </font>
    <font>
      <sz val="8"/>
      <name val="Arial"/>
      <family val="2"/>
    </font>
    <font>
      <sz val="8"/>
      <name val="Tahoma"/>
      <family val="2"/>
    </font>
    <font>
      <sz val="7.5"/>
      <name val="Arial"/>
      <family val="2"/>
    </font>
    <font>
      <sz val="10"/>
      <color rgb="FFFFFF00"/>
      <name val="Technic"/>
      <charset val="2"/>
    </font>
    <font>
      <sz val="11"/>
      <color indexed="8"/>
      <name val="Calibri"/>
      <family val="2"/>
    </font>
    <font>
      <sz val="10"/>
      <color rgb="FFFF0000"/>
      <name val="Technic"/>
      <charset val="2"/>
    </font>
    <font>
      <b/>
      <sz val="20"/>
      <name val="TechnicBold"/>
      <charset val="2"/>
    </font>
    <font>
      <sz val="11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9"/>
      <name val="TechnicLite"/>
      <charset val="2"/>
    </font>
    <font>
      <b/>
      <sz val="11"/>
      <name val="TechnicLite"/>
      <charset val="2"/>
    </font>
    <font>
      <sz val="10"/>
      <name val="Tahoma"/>
      <family val="2"/>
    </font>
    <font>
      <sz val="12"/>
      <name val="Arial"/>
      <family val="2"/>
    </font>
    <font>
      <b/>
      <sz val="14"/>
      <name val="TechnicLite"/>
      <charset val="2"/>
    </font>
    <font>
      <sz val="10"/>
      <color indexed="10"/>
      <name val="Arial"/>
      <family val="2"/>
    </font>
    <font>
      <b/>
      <sz val="8"/>
      <name val="TechnicLite"/>
      <charset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2" applyFont="1"/>
    <xf numFmtId="0" fontId="4" fillId="2" borderId="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 wrapText="1"/>
    </xf>
    <xf numFmtId="165" fontId="3" fillId="0" borderId="0" xfId="2" applyNumberFormat="1" applyFont="1"/>
    <xf numFmtId="10" fontId="7" fillId="0" borderId="2" xfId="3" applyNumberFormat="1" applyFont="1" applyFill="1" applyBorder="1" applyAlignment="1">
      <alignment horizontal="center" vertical="center"/>
    </xf>
    <xf numFmtId="165" fontId="7" fillId="0" borderId="19" xfId="2" applyNumberFormat="1" applyFont="1" applyFill="1" applyBorder="1" applyAlignment="1">
      <alignment vertical="center"/>
    </xf>
    <xf numFmtId="165" fontId="7" fillId="0" borderId="20" xfId="2" applyNumberFormat="1" applyFont="1" applyFill="1" applyBorder="1" applyAlignment="1">
      <alignment vertical="center"/>
    </xf>
    <xf numFmtId="10" fontId="7" fillId="0" borderId="21" xfId="1" applyNumberFormat="1" applyFont="1" applyFill="1" applyBorder="1" applyAlignment="1">
      <alignment vertical="center"/>
    </xf>
    <xf numFmtId="165" fontId="7" fillId="0" borderId="22" xfId="2" applyNumberFormat="1" applyFont="1" applyFill="1" applyBorder="1" applyAlignment="1">
      <alignment vertical="center"/>
    </xf>
    <xf numFmtId="165" fontId="8" fillId="0" borderId="0" xfId="4" applyFont="1"/>
    <xf numFmtId="165" fontId="8" fillId="0" borderId="0" xfId="5" applyNumberFormat="1" applyFont="1"/>
    <xf numFmtId="43" fontId="3" fillId="0" borderId="0" xfId="2" applyNumberFormat="1" applyFont="1"/>
    <xf numFmtId="43" fontId="8" fillId="0" borderId="0" xfId="2" applyNumberFormat="1" applyFont="1"/>
    <xf numFmtId="10" fontId="7" fillId="0" borderId="25" xfId="2" applyNumberFormat="1" applyFont="1" applyFill="1" applyBorder="1" applyAlignment="1">
      <alignment horizontal="left" vertical="center"/>
    </xf>
    <xf numFmtId="1" fontId="7" fillId="0" borderId="26" xfId="2" applyNumberFormat="1" applyFont="1" applyFill="1" applyBorder="1" applyAlignment="1">
      <alignment horizontal="center" vertical="center"/>
    </xf>
    <xf numFmtId="10" fontId="7" fillId="0" borderId="27" xfId="2" applyNumberFormat="1" applyFont="1" applyFill="1" applyBorder="1" applyAlignment="1">
      <alignment horizontal="left" vertical="center"/>
    </xf>
    <xf numFmtId="1" fontId="7" fillId="0" borderId="28" xfId="2" applyNumberFormat="1" applyFont="1" applyFill="1" applyBorder="1" applyAlignment="1">
      <alignment horizontal="center" vertical="center"/>
    </xf>
    <xf numFmtId="10" fontId="7" fillId="3" borderId="25" xfId="2" applyNumberFormat="1" applyFont="1" applyFill="1" applyBorder="1" applyAlignment="1">
      <alignment horizontal="left" vertical="center"/>
    </xf>
    <xf numFmtId="1" fontId="7" fillId="3" borderId="26" xfId="2" applyNumberFormat="1" applyFont="1" applyFill="1" applyBorder="1" applyAlignment="1">
      <alignment horizontal="center" vertical="center"/>
    </xf>
    <xf numFmtId="10" fontId="7" fillId="0" borderId="29" xfId="5" applyNumberFormat="1" applyFont="1" applyFill="1" applyBorder="1" applyAlignment="1">
      <alignment vertical="center"/>
    </xf>
    <xf numFmtId="165" fontId="7" fillId="0" borderId="30" xfId="2" applyNumberFormat="1" applyFont="1" applyFill="1" applyBorder="1" applyAlignment="1">
      <alignment vertical="center"/>
    </xf>
    <xf numFmtId="10" fontId="7" fillId="0" borderId="31" xfId="3" applyNumberFormat="1" applyFont="1" applyFill="1" applyBorder="1" applyAlignment="1">
      <alignment horizontal="center" vertical="center"/>
    </xf>
    <xf numFmtId="0" fontId="3" fillId="0" borderId="0" xfId="2" applyFont="1" applyFill="1"/>
    <xf numFmtId="9" fontId="3" fillId="0" borderId="0" xfId="2" applyNumberFormat="1" applyFont="1"/>
    <xf numFmtId="165" fontId="7" fillId="0" borderId="32" xfId="2" applyNumberFormat="1" applyFont="1" applyFill="1" applyBorder="1" applyAlignment="1">
      <alignment vertical="center"/>
    </xf>
    <xf numFmtId="165" fontId="10" fillId="0" borderId="0" xfId="2" applyNumberFormat="1" applyFont="1"/>
    <xf numFmtId="0" fontId="5" fillId="2" borderId="33" xfId="2" applyFont="1" applyFill="1" applyBorder="1" applyAlignment="1">
      <alignment horizontal="center" vertical="center" textRotation="180"/>
    </xf>
    <xf numFmtId="0" fontId="11" fillId="2" borderId="0" xfId="2" applyFont="1" applyFill="1" applyBorder="1" applyAlignment="1">
      <alignment horizontal="center" vertical="center" textRotation="180"/>
    </xf>
    <xf numFmtId="0" fontId="13" fillId="2" borderId="35" xfId="2" applyFont="1" applyFill="1" applyBorder="1" applyAlignment="1">
      <alignment horizontal="left"/>
    </xf>
    <xf numFmtId="0" fontId="12" fillId="2" borderId="36" xfId="2" applyFont="1" applyFill="1" applyBorder="1" applyAlignment="1">
      <alignment horizontal="center"/>
    </xf>
    <xf numFmtId="0" fontId="10" fillId="0" borderId="0" xfId="2" applyFont="1"/>
    <xf numFmtId="165" fontId="7" fillId="2" borderId="38" xfId="4" applyFont="1" applyFill="1" applyBorder="1" applyAlignment="1">
      <alignment horizontal="center"/>
    </xf>
    <xf numFmtId="0" fontId="13" fillId="2" borderId="40" xfId="2" applyFont="1" applyFill="1" applyBorder="1" applyAlignment="1">
      <alignment horizontal="left"/>
    </xf>
    <xf numFmtId="0" fontId="12" fillId="2" borderId="41" xfId="2" applyFont="1" applyFill="1" applyBorder="1" applyAlignment="1">
      <alignment horizontal="center"/>
    </xf>
    <xf numFmtId="165" fontId="7" fillId="2" borderId="43" xfId="4" applyFont="1" applyFill="1" applyBorder="1" applyAlignment="1">
      <alignment horizontal="center"/>
    </xf>
    <xf numFmtId="165" fontId="7" fillId="2" borderId="41" xfId="4" applyFont="1" applyFill="1" applyBorder="1" applyAlignment="1">
      <alignment horizontal="center"/>
    </xf>
    <xf numFmtId="164" fontId="3" fillId="0" borderId="0" xfId="2" applyNumberFormat="1" applyFont="1"/>
    <xf numFmtId="0" fontId="4" fillId="2" borderId="46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left" vertical="center"/>
    </xf>
    <xf numFmtId="0" fontId="15" fillId="2" borderId="37" xfId="2" applyFont="1" applyFill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17" fillId="0" borderId="0" xfId="2" applyFont="1" applyBorder="1"/>
    <xf numFmtId="0" fontId="18" fillId="2" borderId="33" xfId="2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left" vertical="center"/>
    </xf>
    <xf numFmtId="0" fontId="15" fillId="2" borderId="0" xfId="2" applyFont="1" applyFill="1" applyBorder="1" applyAlignment="1">
      <alignment horizontal="left" vertical="center"/>
    </xf>
    <xf numFmtId="0" fontId="15" fillId="0" borderId="9" xfId="2" applyFont="1" applyBorder="1" applyAlignment="1">
      <alignment horizontal="left" vertical="center"/>
    </xf>
    <xf numFmtId="0" fontId="19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17" fillId="2" borderId="40" xfId="2" applyFont="1" applyFill="1" applyBorder="1"/>
    <xf numFmtId="0" fontId="4" fillId="2" borderId="43" xfId="2" applyFont="1" applyFill="1" applyBorder="1" applyAlignment="1">
      <alignment horizontal="left" vertical="center"/>
    </xf>
    <xf numFmtId="0" fontId="15" fillId="2" borderId="43" xfId="2" applyFont="1" applyFill="1" applyBorder="1" applyAlignment="1"/>
    <xf numFmtId="0" fontId="15" fillId="0" borderId="43" xfId="2" applyFont="1" applyBorder="1" applyAlignment="1"/>
    <xf numFmtId="0" fontId="15" fillId="0" borderId="45" xfId="2" applyFont="1" applyBorder="1" applyAlignment="1"/>
    <xf numFmtId="0" fontId="15" fillId="0" borderId="0" xfId="2" applyFont="1" applyBorder="1" applyAlignment="1"/>
    <xf numFmtId="0" fontId="21" fillId="0" borderId="0" xfId="2" applyFont="1" applyBorder="1" applyAlignment="1">
      <alignment horizontal="center"/>
    </xf>
    <xf numFmtId="165" fontId="8" fillId="4" borderId="0" xfId="4" applyFont="1" applyFill="1"/>
    <xf numFmtId="10" fontId="7" fillId="0" borderId="48" xfId="5" applyNumberFormat="1" applyFont="1" applyFill="1" applyBorder="1" applyAlignment="1">
      <alignment vertical="center"/>
    </xf>
    <xf numFmtId="165" fontId="7" fillId="0" borderId="49" xfId="2" applyNumberFormat="1" applyFont="1" applyFill="1" applyBorder="1" applyAlignment="1">
      <alignment vertical="center"/>
    </xf>
    <xf numFmtId="10" fontId="7" fillId="2" borderId="39" xfId="1" applyNumberFormat="1" applyFont="1" applyFill="1" applyBorder="1" applyAlignment="1">
      <alignment horizontal="center"/>
    </xf>
    <xf numFmtId="10" fontId="7" fillId="2" borderId="42" xfId="1" applyNumberFormat="1" applyFont="1" applyFill="1" applyBorder="1" applyAlignment="1">
      <alignment horizontal="center"/>
    </xf>
    <xf numFmtId="10" fontId="7" fillId="2" borderId="44" xfId="1" applyNumberFormat="1" applyFont="1" applyFill="1" applyBorder="1" applyAlignment="1">
      <alignment horizontal="center"/>
    </xf>
    <xf numFmtId="165" fontId="7" fillId="2" borderId="50" xfId="4" applyFont="1" applyFill="1" applyBorder="1" applyAlignment="1">
      <alignment horizontal="center"/>
    </xf>
    <xf numFmtId="10" fontId="7" fillId="2" borderId="50" xfId="1" applyNumberFormat="1" applyFont="1" applyFill="1" applyBorder="1" applyAlignment="1">
      <alignment horizontal="center"/>
    </xf>
    <xf numFmtId="165" fontId="7" fillId="2" borderId="51" xfId="4" applyFont="1" applyFill="1" applyBorder="1" applyAlignment="1">
      <alignment horizontal="center"/>
    </xf>
    <xf numFmtId="0" fontId="12" fillId="2" borderId="34" xfId="2" applyFont="1" applyFill="1" applyBorder="1" applyAlignment="1">
      <alignment vertical="center" textRotation="180"/>
    </xf>
    <xf numFmtId="0" fontId="20" fillId="2" borderId="33" xfId="2" applyFont="1" applyFill="1" applyBorder="1" applyAlignment="1">
      <alignment vertical="center" textRotation="180"/>
    </xf>
    <xf numFmtId="0" fontId="20" fillId="2" borderId="52" xfId="2" applyFont="1" applyFill="1" applyBorder="1" applyAlignment="1">
      <alignment vertical="center" textRotation="180"/>
    </xf>
    <xf numFmtId="0" fontId="20" fillId="2" borderId="40" xfId="2" applyFont="1" applyFill="1" applyBorder="1" applyAlignment="1">
      <alignment vertical="center" textRotation="180"/>
    </xf>
    <xf numFmtId="0" fontId="20" fillId="2" borderId="41" xfId="2" applyFont="1" applyFill="1" applyBorder="1" applyAlignment="1">
      <alignment vertical="center" textRotation="180"/>
    </xf>
    <xf numFmtId="0" fontId="12" fillId="2" borderId="47" xfId="2" applyFont="1" applyFill="1" applyBorder="1" applyAlignment="1">
      <alignment vertical="center" textRotation="180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top"/>
    </xf>
    <xf numFmtId="0" fontId="6" fillId="2" borderId="23" xfId="2" applyFont="1" applyFill="1" applyBorder="1" applyAlignment="1">
      <alignment horizontal="center" vertical="top"/>
    </xf>
    <xf numFmtId="1" fontId="6" fillId="0" borderId="18" xfId="2" applyNumberFormat="1" applyFont="1" applyFill="1" applyBorder="1" applyAlignment="1">
      <alignment horizontal="justify" vertical="top"/>
    </xf>
    <xf numFmtId="0" fontId="6" fillId="0" borderId="24" xfId="2" applyFont="1" applyFill="1" applyBorder="1" applyAlignment="1">
      <alignment horizontal="justify" vertical="top"/>
    </xf>
    <xf numFmtId="0" fontId="4" fillId="2" borderId="1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22" fillId="2" borderId="53" xfId="2" applyFont="1" applyFill="1" applyBorder="1" applyAlignment="1">
      <alignment horizontal="center" vertical="center" textRotation="180" wrapText="1"/>
    </xf>
    <xf numFmtId="0" fontId="22" fillId="2" borderId="54" xfId="2" applyFont="1" applyFill="1" applyBorder="1" applyAlignment="1">
      <alignment horizontal="center" vertical="center" textRotation="180" wrapText="1"/>
    </xf>
    <xf numFmtId="0" fontId="22" fillId="2" borderId="55" xfId="2" applyFont="1" applyFill="1" applyBorder="1" applyAlignment="1">
      <alignment horizontal="center" vertical="center" textRotation="180" wrapText="1"/>
    </xf>
    <xf numFmtId="0" fontId="22" fillId="2" borderId="46" xfId="2" applyFont="1" applyFill="1" applyBorder="1" applyAlignment="1">
      <alignment horizontal="center" vertical="center" textRotation="180"/>
    </xf>
    <xf numFmtId="0" fontId="22" fillId="2" borderId="3" xfId="2" applyFont="1" applyFill="1" applyBorder="1" applyAlignment="1">
      <alignment horizontal="center" vertical="center" textRotation="180"/>
    </xf>
    <xf numFmtId="0" fontId="22" fillId="2" borderId="33" xfId="2" applyFont="1" applyFill="1" applyBorder="1" applyAlignment="1">
      <alignment horizontal="center" vertical="center" textRotation="180"/>
    </xf>
    <xf numFmtId="0" fontId="22" fillId="2" borderId="9" xfId="2" applyFont="1" applyFill="1" applyBorder="1" applyAlignment="1">
      <alignment horizontal="center" vertical="center" textRotation="180"/>
    </xf>
    <xf numFmtId="0" fontId="22" fillId="2" borderId="40" xfId="2" applyFont="1" applyFill="1" applyBorder="1" applyAlignment="1">
      <alignment horizontal="center" vertical="center" textRotation="180"/>
    </xf>
    <xf numFmtId="0" fontId="22" fillId="2" borderId="45" xfId="2" applyFont="1" applyFill="1" applyBorder="1" applyAlignment="1">
      <alignment horizontal="center" vertical="center" textRotation="180"/>
    </xf>
    <xf numFmtId="165" fontId="14" fillId="5" borderId="46" xfId="5" applyNumberFormat="1" applyFont="1" applyFill="1" applyBorder="1" applyAlignment="1">
      <alignment horizontal="center" vertical="center" wrapText="1"/>
    </xf>
    <xf numFmtId="10" fontId="14" fillId="5" borderId="3" xfId="5" applyNumberFormat="1" applyFont="1" applyFill="1" applyBorder="1" applyAlignment="1">
      <alignment horizontal="center" vertical="center" wrapText="1"/>
    </xf>
    <xf numFmtId="10" fontId="14" fillId="5" borderId="40" xfId="5" applyNumberFormat="1" applyFont="1" applyFill="1" applyBorder="1" applyAlignment="1">
      <alignment horizontal="center" vertical="center" wrapText="1"/>
    </xf>
    <xf numFmtId="10" fontId="14" fillId="5" borderId="45" xfId="5" applyNumberFormat="1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justify" vertical="top"/>
    </xf>
  </cellXfs>
  <cellStyles count="6">
    <cellStyle name="Normal" xfId="0" builtinId="0"/>
    <cellStyle name="Normal 2 2" xfId="2"/>
    <cellStyle name="Porcentagem" xfId="1" builtinId="5"/>
    <cellStyle name="Porcentagem 2" xfId="5"/>
    <cellStyle name="Porcentagem 5 2" xfId="3"/>
    <cellStyle name="Vírgula 3 2" xfId="4"/>
  </cellStyles>
  <dxfs count="2">
    <dxf>
      <font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185</xdr:row>
      <xdr:rowOff>38100</xdr:rowOff>
    </xdr:from>
    <xdr:to>
      <xdr:col>1</xdr:col>
      <xdr:colOff>200025</xdr:colOff>
      <xdr:row>197</xdr:row>
      <xdr:rowOff>76199</xdr:rowOff>
    </xdr:to>
    <xdr:pic>
      <xdr:nvPicPr>
        <xdr:cNvPr id="2" name="Picture 2" descr="H:\Gerência de Projetos\TIMBRES DIVERSOS\Timbre-GEO-2003-270graus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0079950"/>
          <a:ext cx="523875" cy="1866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151</xdr:row>
      <xdr:rowOff>38100</xdr:rowOff>
    </xdr:from>
    <xdr:to>
      <xdr:col>1</xdr:col>
      <xdr:colOff>200025</xdr:colOff>
      <xdr:row>163</xdr:row>
      <xdr:rowOff>76200</xdr:rowOff>
    </xdr:to>
    <xdr:pic>
      <xdr:nvPicPr>
        <xdr:cNvPr id="3" name="Picture 2" descr="H:\Gerência de Projetos\TIMBRES DIVERSOS\Timbre-GEO-2003-270graus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4898350"/>
          <a:ext cx="5238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117</xdr:row>
      <xdr:rowOff>38100</xdr:rowOff>
    </xdr:from>
    <xdr:to>
      <xdr:col>1</xdr:col>
      <xdr:colOff>200025</xdr:colOff>
      <xdr:row>129</xdr:row>
      <xdr:rowOff>76201</xdr:rowOff>
    </xdr:to>
    <xdr:pic>
      <xdr:nvPicPr>
        <xdr:cNvPr id="4" name="Picture 2" descr="H:\Gerência de Projetos\TIMBRES DIVERSOS\Timbre-GEO-2003-270graus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716750"/>
          <a:ext cx="523875" cy="186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116417</xdr:colOff>
      <xdr:row>0</xdr:row>
      <xdr:rowOff>95250</xdr:rowOff>
    </xdr:from>
    <xdr:to>
      <xdr:col>4</xdr:col>
      <xdr:colOff>58965</xdr:colOff>
      <xdr:row>0</xdr:row>
      <xdr:rowOff>825500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95250"/>
          <a:ext cx="1414690" cy="730250"/>
        </a:xfrm>
        <a:prstGeom prst="rect">
          <a:avLst/>
        </a:prstGeom>
      </xdr:spPr>
    </xdr:pic>
    <xdr:clientData/>
  </xdr:twoCellAnchor>
  <xdr:twoCellAnchor editAs="oneCell">
    <xdr:from>
      <xdr:col>17</xdr:col>
      <xdr:colOff>492128</xdr:colOff>
      <xdr:row>0</xdr:row>
      <xdr:rowOff>111123</xdr:rowOff>
    </xdr:from>
    <xdr:to>
      <xdr:col>18</xdr:col>
      <xdr:colOff>952502</xdr:colOff>
      <xdr:row>0</xdr:row>
      <xdr:rowOff>805389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953" y="111123"/>
          <a:ext cx="1089023" cy="694266"/>
        </a:xfrm>
        <a:prstGeom prst="rect">
          <a:avLst/>
        </a:prstGeom>
      </xdr:spPr>
    </xdr:pic>
    <xdr:clientData/>
  </xdr:twoCellAnchor>
  <xdr:twoCellAnchor editAs="oneCell">
    <xdr:from>
      <xdr:col>10</xdr:col>
      <xdr:colOff>3</xdr:colOff>
      <xdr:row>0</xdr:row>
      <xdr:rowOff>63500</xdr:rowOff>
    </xdr:from>
    <xdr:to>
      <xdr:col>11</xdr:col>
      <xdr:colOff>425928</xdr:colOff>
      <xdr:row>0</xdr:row>
      <xdr:rowOff>786116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3" y="63500"/>
          <a:ext cx="1216500" cy="7226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RCAMENTO\ATP-ALAGOAS\CC-236.01\01-PROJETOS\01-RECONSTRU&#199;&#195;O\PRIORIDADES\7%20-%20CH&#195;%20JAQUEIRA%20RECONSTRU&#199;&#195;O\OR&#199;AMENTO%20MOR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RESUMO"/>
      <sheetName val="MEMORIA DE CALCULO "/>
      <sheetName val="CRON FIN  - 4 MESES "/>
      <sheetName val="COMPOSIÇÕES"/>
      <sheetName val="CURVA ABC"/>
      <sheetName val="ADM"/>
      <sheetName val="auxiliar memoria"/>
      <sheetName val="MOBILIZAÇÃO"/>
      <sheetName val="COMP. BDI"/>
      <sheetName val="COMP. BDI DIF."/>
      <sheetName val="LISTA"/>
      <sheetName val="Cotações"/>
      <sheetName val="INCC"/>
      <sheetName val="COMPOSIÇÕES (2)"/>
      <sheetName val="ITEN DE MAIOR"/>
      <sheetName val="CRON FIN - 5 MESES"/>
      <sheetName val="Gráf1"/>
      <sheetName val="Plan2"/>
      <sheetName val="Plan1"/>
      <sheetName val="ORÇAMENTO MORADA"/>
    </sheetNames>
    <sheetDataSet>
      <sheetData sheetId="0" refreshError="1">
        <row r="3">
          <cell r="A3" t="str">
            <v xml:space="preserve"> OBRA: ENCOSTA DA CHÃ DA JAQUEIRA</v>
          </cell>
        </row>
        <row r="51">
          <cell r="M51">
            <v>2615129.6967634596</v>
          </cell>
        </row>
      </sheetData>
      <sheetData sheetId="1" refreshError="1">
        <row r="6">
          <cell r="A6">
            <v>1</v>
          </cell>
          <cell r="B6" t="str">
            <v>SERVIÇOS PRELIMINARES</v>
          </cell>
          <cell r="C6">
            <v>443559.69046070002</v>
          </cell>
        </row>
        <row r="7">
          <cell r="A7">
            <v>2</v>
          </cell>
          <cell r="B7" t="str">
            <v>SERVIÇOS DE TERRAPLENAGEM</v>
          </cell>
          <cell r="C7">
            <v>1114792.0183712002</v>
          </cell>
        </row>
        <row r="8">
          <cell r="A8">
            <v>3</v>
          </cell>
          <cell r="B8" t="str">
            <v>DRENAGEM</v>
          </cell>
          <cell r="C8">
            <v>1008466.4659689593</v>
          </cell>
        </row>
        <row r="9">
          <cell r="A9">
            <v>4</v>
          </cell>
          <cell r="B9" t="str">
            <v>SERVIÇOS COMPLEMENTARES</v>
          </cell>
          <cell r="C9">
            <v>48311.521962600003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WN34"/>
  <sheetViews>
    <sheetView showGridLines="0" tabSelected="1" view="pageBreakPreview" topLeftCell="C1" zoomScaleNormal="100" zoomScaleSheetLayoutView="100" workbookViewId="0">
      <selection activeCell="T19" sqref="T19"/>
    </sheetView>
  </sheetViews>
  <sheetFormatPr defaultColWidth="11.42578125" defaultRowHeight="12" x14ac:dyDescent="0.15"/>
  <cols>
    <col min="1" max="1" width="7" style="1" customWidth="1"/>
    <col min="2" max="3" width="3.5703125" style="1" customWidth="1"/>
    <col min="4" max="4" width="7.85546875" style="1" customWidth="1"/>
    <col min="5" max="5" width="27.28515625" style="1" customWidth="1"/>
    <col min="6" max="6" width="9.28515625" style="1" customWidth="1"/>
    <col min="7" max="7" width="11.85546875" style="1" customWidth="1"/>
    <col min="8" max="8" width="9.28515625" style="1" customWidth="1"/>
    <col min="9" max="9" width="11.85546875" style="1" customWidth="1"/>
    <col min="10" max="10" width="9.28515625" style="1" customWidth="1"/>
    <col min="11" max="11" width="11.85546875" style="1" customWidth="1"/>
    <col min="12" max="12" width="9.28515625" style="1" customWidth="1"/>
    <col min="13" max="13" width="11.85546875" style="1" customWidth="1"/>
    <col min="14" max="14" width="9.28515625" style="1" hidden="1" customWidth="1"/>
    <col min="15" max="15" width="11.85546875" style="1" hidden="1" customWidth="1"/>
    <col min="16" max="16" width="9.28515625" style="1" hidden="1" customWidth="1"/>
    <col min="17" max="17" width="11.85546875" style="1" hidden="1" customWidth="1"/>
    <col min="18" max="18" width="9.42578125" style="1" customWidth="1"/>
    <col min="19" max="19" width="15.7109375" style="1" customWidth="1"/>
    <col min="20" max="20" width="19.42578125" style="1" customWidth="1"/>
    <col min="21" max="22" width="16" style="1" customWidth="1"/>
    <col min="23" max="23" width="17" style="1" customWidth="1"/>
    <col min="24" max="24" width="12.7109375" style="1" customWidth="1"/>
    <col min="25" max="25" width="17" style="1" customWidth="1"/>
    <col min="26" max="26" width="6.28515625" style="1" customWidth="1"/>
    <col min="27" max="27" width="11" style="1" customWidth="1"/>
    <col min="28" max="28" width="7.140625" style="1" customWidth="1"/>
    <col min="29" max="29" width="11" style="1" customWidth="1"/>
    <col min="30" max="30" width="15.7109375" style="1" hidden="1" customWidth="1"/>
    <col min="31" max="31" width="14.85546875" style="1" hidden="1" customWidth="1"/>
    <col min="32" max="32" width="14.28515625" style="1" hidden="1" customWidth="1"/>
    <col min="33" max="257" width="11.42578125" style="1"/>
    <col min="258" max="258" width="9.85546875" style="1" customWidth="1"/>
    <col min="259" max="260" width="3.5703125" style="1" customWidth="1"/>
    <col min="261" max="261" width="7.85546875" style="1" customWidth="1"/>
    <col min="262" max="262" width="21.140625" style="1" customWidth="1"/>
    <col min="263" max="263" width="7.140625" style="1" customWidth="1"/>
    <col min="264" max="264" width="13.140625" style="1" customWidth="1"/>
    <col min="265" max="265" width="6.7109375" style="1" customWidth="1"/>
    <col min="266" max="266" width="13.140625" style="1" customWidth="1"/>
    <col min="267" max="267" width="6.85546875" style="1" customWidth="1"/>
    <col min="268" max="268" width="12.5703125" style="1" customWidth="1"/>
    <col min="269" max="269" width="8.28515625" style="1" customWidth="1"/>
    <col min="270" max="270" width="12.5703125" style="1" customWidth="1"/>
    <col min="271" max="271" width="7.140625" style="1" customWidth="1"/>
    <col min="272" max="272" width="13.140625" style="1" customWidth="1"/>
    <col min="273" max="273" width="8.140625" style="1" customWidth="1"/>
    <col min="274" max="274" width="14.7109375" style="1" customWidth="1"/>
    <col min="275" max="275" width="17.28515625" style="1" customWidth="1"/>
    <col min="276" max="276" width="17.5703125" style="1" customWidth="1"/>
    <col min="277" max="278" width="16" style="1" customWidth="1"/>
    <col min="279" max="279" width="17" style="1" customWidth="1"/>
    <col min="280" max="280" width="12.7109375" style="1" customWidth="1"/>
    <col min="281" max="281" width="17" style="1" customWidth="1"/>
    <col min="282" max="282" width="6.28515625" style="1" customWidth="1"/>
    <col min="283" max="283" width="11" style="1" customWidth="1"/>
    <col min="284" max="284" width="7.140625" style="1" customWidth="1"/>
    <col min="285" max="285" width="11" style="1" customWidth="1"/>
    <col min="286" max="288" width="11.42578125" style="1" hidden="1" customWidth="1"/>
    <col min="289" max="513" width="11.42578125" style="1"/>
    <col min="514" max="514" width="9.85546875" style="1" customWidth="1"/>
    <col min="515" max="516" width="3.5703125" style="1" customWidth="1"/>
    <col min="517" max="517" width="7.85546875" style="1" customWidth="1"/>
    <col min="518" max="518" width="21.140625" style="1" customWidth="1"/>
    <col min="519" max="519" width="7.140625" style="1" customWidth="1"/>
    <col min="520" max="520" width="13.140625" style="1" customWidth="1"/>
    <col min="521" max="521" width="6.7109375" style="1" customWidth="1"/>
    <col min="522" max="522" width="13.140625" style="1" customWidth="1"/>
    <col min="523" max="523" width="6.85546875" style="1" customWidth="1"/>
    <col min="524" max="524" width="12.5703125" style="1" customWidth="1"/>
    <col min="525" max="525" width="8.28515625" style="1" customWidth="1"/>
    <col min="526" max="526" width="12.5703125" style="1" customWidth="1"/>
    <col min="527" max="527" width="7.140625" style="1" customWidth="1"/>
    <col min="528" max="528" width="13.140625" style="1" customWidth="1"/>
    <col min="529" max="529" width="8.140625" style="1" customWidth="1"/>
    <col min="530" max="530" width="14.7109375" style="1" customWidth="1"/>
    <col min="531" max="531" width="17.28515625" style="1" customWidth="1"/>
    <col min="532" max="532" width="17.5703125" style="1" customWidth="1"/>
    <col min="533" max="534" width="16" style="1" customWidth="1"/>
    <col min="535" max="535" width="17" style="1" customWidth="1"/>
    <col min="536" max="536" width="12.7109375" style="1" customWidth="1"/>
    <col min="537" max="537" width="17" style="1" customWidth="1"/>
    <col min="538" max="538" width="6.28515625" style="1" customWidth="1"/>
    <col min="539" max="539" width="11" style="1" customWidth="1"/>
    <col min="540" max="540" width="7.140625" style="1" customWidth="1"/>
    <col min="541" max="541" width="11" style="1" customWidth="1"/>
    <col min="542" max="544" width="11.42578125" style="1" hidden="1" customWidth="1"/>
    <col min="545" max="769" width="11.42578125" style="1"/>
    <col min="770" max="770" width="9.85546875" style="1" customWidth="1"/>
    <col min="771" max="772" width="3.5703125" style="1" customWidth="1"/>
    <col min="773" max="773" width="7.85546875" style="1" customWidth="1"/>
    <col min="774" max="774" width="21.140625" style="1" customWidth="1"/>
    <col min="775" max="775" width="7.140625" style="1" customWidth="1"/>
    <col min="776" max="776" width="13.140625" style="1" customWidth="1"/>
    <col min="777" max="777" width="6.7109375" style="1" customWidth="1"/>
    <col min="778" max="778" width="13.140625" style="1" customWidth="1"/>
    <col min="779" max="779" width="6.85546875" style="1" customWidth="1"/>
    <col min="780" max="780" width="12.5703125" style="1" customWidth="1"/>
    <col min="781" max="781" width="8.28515625" style="1" customWidth="1"/>
    <col min="782" max="782" width="12.5703125" style="1" customWidth="1"/>
    <col min="783" max="783" width="7.140625" style="1" customWidth="1"/>
    <col min="784" max="784" width="13.140625" style="1" customWidth="1"/>
    <col min="785" max="785" width="8.140625" style="1" customWidth="1"/>
    <col min="786" max="786" width="14.7109375" style="1" customWidth="1"/>
    <col min="787" max="787" width="17.28515625" style="1" customWidth="1"/>
    <col min="788" max="788" width="17.5703125" style="1" customWidth="1"/>
    <col min="789" max="790" width="16" style="1" customWidth="1"/>
    <col min="791" max="791" width="17" style="1" customWidth="1"/>
    <col min="792" max="792" width="12.7109375" style="1" customWidth="1"/>
    <col min="793" max="793" width="17" style="1" customWidth="1"/>
    <col min="794" max="794" width="6.28515625" style="1" customWidth="1"/>
    <col min="795" max="795" width="11" style="1" customWidth="1"/>
    <col min="796" max="796" width="7.140625" style="1" customWidth="1"/>
    <col min="797" max="797" width="11" style="1" customWidth="1"/>
    <col min="798" max="800" width="11.42578125" style="1" hidden="1" customWidth="1"/>
    <col min="801" max="1025" width="11.42578125" style="1"/>
    <col min="1026" max="1026" width="9.85546875" style="1" customWidth="1"/>
    <col min="1027" max="1028" width="3.5703125" style="1" customWidth="1"/>
    <col min="1029" max="1029" width="7.85546875" style="1" customWidth="1"/>
    <col min="1030" max="1030" width="21.140625" style="1" customWidth="1"/>
    <col min="1031" max="1031" width="7.140625" style="1" customWidth="1"/>
    <col min="1032" max="1032" width="13.140625" style="1" customWidth="1"/>
    <col min="1033" max="1033" width="6.7109375" style="1" customWidth="1"/>
    <col min="1034" max="1034" width="13.140625" style="1" customWidth="1"/>
    <col min="1035" max="1035" width="6.85546875" style="1" customWidth="1"/>
    <col min="1036" max="1036" width="12.5703125" style="1" customWidth="1"/>
    <col min="1037" max="1037" width="8.28515625" style="1" customWidth="1"/>
    <col min="1038" max="1038" width="12.5703125" style="1" customWidth="1"/>
    <col min="1039" max="1039" width="7.140625" style="1" customWidth="1"/>
    <col min="1040" max="1040" width="13.140625" style="1" customWidth="1"/>
    <col min="1041" max="1041" width="8.140625" style="1" customWidth="1"/>
    <col min="1042" max="1042" width="14.7109375" style="1" customWidth="1"/>
    <col min="1043" max="1043" width="17.28515625" style="1" customWidth="1"/>
    <col min="1044" max="1044" width="17.5703125" style="1" customWidth="1"/>
    <col min="1045" max="1046" width="16" style="1" customWidth="1"/>
    <col min="1047" max="1047" width="17" style="1" customWidth="1"/>
    <col min="1048" max="1048" width="12.7109375" style="1" customWidth="1"/>
    <col min="1049" max="1049" width="17" style="1" customWidth="1"/>
    <col min="1050" max="1050" width="6.28515625" style="1" customWidth="1"/>
    <col min="1051" max="1051" width="11" style="1" customWidth="1"/>
    <col min="1052" max="1052" width="7.140625" style="1" customWidth="1"/>
    <col min="1053" max="1053" width="11" style="1" customWidth="1"/>
    <col min="1054" max="1056" width="11.42578125" style="1" hidden="1" customWidth="1"/>
    <col min="1057" max="1281" width="11.42578125" style="1"/>
    <col min="1282" max="1282" width="9.85546875" style="1" customWidth="1"/>
    <col min="1283" max="1284" width="3.5703125" style="1" customWidth="1"/>
    <col min="1285" max="1285" width="7.85546875" style="1" customWidth="1"/>
    <col min="1286" max="1286" width="21.140625" style="1" customWidth="1"/>
    <col min="1287" max="1287" width="7.140625" style="1" customWidth="1"/>
    <col min="1288" max="1288" width="13.140625" style="1" customWidth="1"/>
    <col min="1289" max="1289" width="6.7109375" style="1" customWidth="1"/>
    <col min="1290" max="1290" width="13.140625" style="1" customWidth="1"/>
    <col min="1291" max="1291" width="6.85546875" style="1" customWidth="1"/>
    <col min="1292" max="1292" width="12.5703125" style="1" customWidth="1"/>
    <col min="1293" max="1293" width="8.28515625" style="1" customWidth="1"/>
    <col min="1294" max="1294" width="12.5703125" style="1" customWidth="1"/>
    <col min="1295" max="1295" width="7.140625" style="1" customWidth="1"/>
    <col min="1296" max="1296" width="13.140625" style="1" customWidth="1"/>
    <col min="1297" max="1297" width="8.140625" style="1" customWidth="1"/>
    <col min="1298" max="1298" width="14.7109375" style="1" customWidth="1"/>
    <col min="1299" max="1299" width="17.28515625" style="1" customWidth="1"/>
    <col min="1300" max="1300" width="17.5703125" style="1" customWidth="1"/>
    <col min="1301" max="1302" width="16" style="1" customWidth="1"/>
    <col min="1303" max="1303" width="17" style="1" customWidth="1"/>
    <col min="1304" max="1304" width="12.7109375" style="1" customWidth="1"/>
    <col min="1305" max="1305" width="17" style="1" customWidth="1"/>
    <col min="1306" max="1306" width="6.28515625" style="1" customWidth="1"/>
    <col min="1307" max="1307" width="11" style="1" customWidth="1"/>
    <col min="1308" max="1308" width="7.140625" style="1" customWidth="1"/>
    <col min="1309" max="1309" width="11" style="1" customWidth="1"/>
    <col min="1310" max="1312" width="11.42578125" style="1" hidden="1" customWidth="1"/>
    <col min="1313" max="1537" width="11.42578125" style="1"/>
    <col min="1538" max="1538" width="9.85546875" style="1" customWidth="1"/>
    <col min="1539" max="1540" width="3.5703125" style="1" customWidth="1"/>
    <col min="1541" max="1541" width="7.85546875" style="1" customWidth="1"/>
    <col min="1542" max="1542" width="21.140625" style="1" customWidth="1"/>
    <col min="1543" max="1543" width="7.140625" style="1" customWidth="1"/>
    <col min="1544" max="1544" width="13.140625" style="1" customWidth="1"/>
    <col min="1545" max="1545" width="6.7109375" style="1" customWidth="1"/>
    <col min="1546" max="1546" width="13.140625" style="1" customWidth="1"/>
    <col min="1547" max="1547" width="6.85546875" style="1" customWidth="1"/>
    <col min="1548" max="1548" width="12.5703125" style="1" customWidth="1"/>
    <col min="1549" max="1549" width="8.28515625" style="1" customWidth="1"/>
    <col min="1550" max="1550" width="12.5703125" style="1" customWidth="1"/>
    <col min="1551" max="1551" width="7.140625" style="1" customWidth="1"/>
    <col min="1552" max="1552" width="13.140625" style="1" customWidth="1"/>
    <col min="1553" max="1553" width="8.140625" style="1" customWidth="1"/>
    <col min="1554" max="1554" width="14.7109375" style="1" customWidth="1"/>
    <col min="1555" max="1555" width="17.28515625" style="1" customWidth="1"/>
    <col min="1556" max="1556" width="17.5703125" style="1" customWidth="1"/>
    <col min="1557" max="1558" width="16" style="1" customWidth="1"/>
    <col min="1559" max="1559" width="17" style="1" customWidth="1"/>
    <col min="1560" max="1560" width="12.7109375" style="1" customWidth="1"/>
    <col min="1561" max="1561" width="17" style="1" customWidth="1"/>
    <col min="1562" max="1562" width="6.28515625" style="1" customWidth="1"/>
    <col min="1563" max="1563" width="11" style="1" customWidth="1"/>
    <col min="1564" max="1564" width="7.140625" style="1" customWidth="1"/>
    <col min="1565" max="1565" width="11" style="1" customWidth="1"/>
    <col min="1566" max="1568" width="11.42578125" style="1" hidden="1" customWidth="1"/>
    <col min="1569" max="1793" width="11.42578125" style="1"/>
    <col min="1794" max="1794" width="9.85546875" style="1" customWidth="1"/>
    <col min="1795" max="1796" width="3.5703125" style="1" customWidth="1"/>
    <col min="1797" max="1797" width="7.85546875" style="1" customWidth="1"/>
    <col min="1798" max="1798" width="21.140625" style="1" customWidth="1"/>
    <col min="1799" max="1799" width="7.140625" style="1" customWidth="1"/>
    <col min="1800" max="1800" width="13.140625" style="1" customWidth="1"/>
    <col min="1801" max="1801" width="6.7109375" style="1" customWidth="1"/>
    <col min="1802" max="1802" width="13.140625" style="1" customWidth="1"/>
    <col min="1803" max="1803" width="6.85546875" style="1" customWidth="1"/>
    <col min="1804" max="1804" width="12.5703125" style="1" customWidth="1"/>
    <col min="1805" max="1805" width="8.28515625" style="1" customWidth="1"/>
    <col min="1806" max="1806" width="12.5703125" style="1" customWidth="1"/>
    <col min="1807" max="1807" width="7.140625" style="1" customWidth="1"/>
    <col min="1808" max="1808" width="13.140625" style="1" customWidth="1"/>
    <col min="1809" max="1809" width="8.140625" style="1" customWidth="1"/>
    <col min="1810" max="1810" width="14.7109375" style="1" customWidth="1"/>
    <col min="1811" max="1811" width="17.28515625" style="1" customWidth="1"/>
    <col min="1812" max="1812" width="17.5703125" style="1" customWidth="1"/>
    <col min="1813" max="1814" width="16" style="1" customWidth="1"/>
    <col min="1815" max="1815" width="17" style="1" customWidth="1"/>
    <col min="1816" max="1816" width="12.7109375" style="1" customWidth="1"/>
    <col min="1817" max="1817" width="17" style="1" customWidth="1"/>
    <col min="1818" max="1818" width="6.28515625" style="1" customWidth="1"/>
    <col min="1819" max="1819" width="11" style="1" customWidth="1"/>
    <col min="1820" max="1820" width="7.140625" style="1" customWidth="1"/>
    <col min="1821" max="1821" width="11" style="1" customWidth="1"/>
    <col min="1822" max="1824" width="11.42578125" style="1" hidden="1" customWidth="1"/>
    <col min="1825" max="2049" width="11.42578125" style="1"/>
    <col min="2050" max="2050" width="9.85546875" style="1" customWidth="1"/>
    <col min="2051" max="2052" width="3.5703125" style="1" customWidth="1"/>
    <col min="2053" max="2053" width="7.85546875" style="1" customWidth="1"/>
    <col min="2054" max="2054" width="21.140625" style="1" customWidth="1"/>
    <col min="2055" max="2055" width="7.140625" style="1" customWidth="1"/>
    <col min="2056" max="2056" width="13.140625" style="1" customWidth="1"/>
    <col min="2057" max="2057" width="6.7109375" style="1" customWidth="1"/>
    <col min="2058" max="2058" width="13.140625" style="1" customWidth="1"/>
    <col min="2059" max="2059" width="6.85546875" style="1" customWidth="1"/>
    <col min="2060" max="2060" width="12.5703125" style="1" customWidth="1"/>
    <col min="2061" max="2061" width="8.28515625" style="1" customWidth="1"/>
    <col min="2062" max="2062" width="12.5703125" style="1" customWidth="1"/>
    <col min="2063" max="2063" width="7.140625" style="1" customWidth="1"/>
    <col min="2064" max="2064" width="13.140625" style="1" customWidth="1"/>
    <col min="2065" max="2065" width="8.140625" style="1" customWidth="1"/>
    <col min="2066" max="2066" width="14.7109375" style="1" customWidth="1"/>
    <col min="2067" max="2067" width="17.28515625" style="1" customWidth="1"/>
    <col min="2068" max="2068" width="17.5703125" style="1" customWidth="1"/>
    <col min="2069" max="2070" width="16" style="1" customWidth="1"/>
    <col min="2071" max="2071" width="17" style="1" customWidth="1"/>
    <col min="2072" max="2072" width="12.7109375" style="1" customWidth="1"/>
    <col min="2073" max="2073" width="17" style="1" customWidth="1"/>
    <col min="2074" max="2074" width="6.28515625" style="1" customWidth="1"/>
    <col min="2075" max="2075" width="11" style="1" customWidth="1"/>
    <col min="2076" max="2076" width="7.140625" style="1" customWidth="1"/>
    <col min="2077" max="2077" width="11" style="1" customWidth="1"/>
    <col min="2078" max="2080" width="11.42578125" style="1" hidden="1" customWidth="1"/>
    <col min="2081" max="2305" width="11.42578125" style="1"/>
    <col min="2306" max="2306" width="9.85546875" style="1" customWidth="1"/>
    <col min="2307" max="2308" width="3.5703125" style="1" customWidth="1"/>
    <col min="2309" max="2309" width="7.85546875" style="1" customWidth="1"/>
    <col min="2310" max="2310" width="21.140625" style="1" customWidth="1"/>
    <col min="2311" max="2311" width="7.140625" style="1" customWidth="1"/>
    <col min="2312" max="2312" width="13.140625" style="1" customWidth="1"/>
    <col min="2313" max="2313" width="6.7109375" style="1" customWidth="1"/>
    <col min="2314" max="2314" width="13.140625" style="1" customWidth="1"/>
    <col min="2315" max="2315" width="6.85546875" style="1" customWidth="1"/>
    <col min="2316" max="2316" width="12.5703125" style="1" customWidth="1"/>
    <col min="2317" max="2317" width="8.28515625" style="1" customWidth="1"/>
    <col min="2318" max="2318" width="12.5703125" style="1" customWidth="1"/>
    <col min="2319" max="2319" width="7.140625" style="1" customWidth="1"/>
    <col min="2320" max="2320" width="13.140625" style="1" customWidth="1"/>
    <col min="2321" max="2321" width="8.140625" style="1" customWidth="1"/>
    <col min="2322" max="2322" width="14.7109375" style="1" customWidth="1"/>
    <col min="2323" max="2323" width="17.28515625" style="1" customWidth="1"/>
    <col min="2324" max="2324" width="17.5703125" style="1" customWidth="1"/>
    <col min="2325" max="2326" width="16" style="1" customWidth="1"/>
    <col min="2327" max="2327" width="17" style="1" customWidth="1"/>
    <col min="2328" max="2328" width="12.7109375" style="1" customWidth="1"/>
    <col min="2329" max="2329" width="17" style="1" customWidth="1"/>
    <col min="2330" max="2330" width="6.28515625" style="1" customWidth="1"/>
    <col min="2331" max="2331" width="11" style="1" customWidth="1"/>
    <col min="2332" max="2332" width="7.140625" style="1" customWidth="1"/>
    <col min="2333" max="2333" width="11" style="1" customWidth="1"/>
    <col min="2334" max="2336" width="11.42578125" style="1" hidden="1" customWidth="1"/>
    <col min="2337" max="2561" width="11.42578125" style="1"/>
    <col min="2562" max="2562" width="9.85546875" style="1" customWidth="1"/>
    <col min="2563" max="2564" width="3.5703125" style="1" customWidth="1"/>
    <col min="2565" max="2565" width="7.85546875" style="1" customWidth="1"/>
    <col min="2566" max="2566" width="21.140625" style="1" customWidth="1"/>
    <col min="2567" max="2567" width="7.140625" style="1" customWidth="1"/>
    <col min="2568" max="2568" width="13.140625" style="1" customWidth="1"/>
    <col min="2569" max="2569" width="6.7109375" style="1" customWidth="1"/>
    <col min="2570" max="2570" width="13.140625" style="1" customWidth="1"/>
    <col min="2571" max="2571" width="6.85546875" style="1" customWidth="1"/>
    <col min="2572" max="2572" width="12.5703125" style="1" customWidth="1"/>
    <col min="2573" max="2573" width="8.28515625" style="1" customWidth="1"/>
    <col min="2574" max="2574" width="12.5703125" style="1" customWidth="1"/>
    <col min="2575" max="2575" width="7.140625" style="1" customWidth="1"/>
    <col min="2576" max="2576" width="13.140625" style="1" customWidth="1"/>
    <col min="2577" max="2577" width="8.140625" style="1" customWidth="1"/>
    <col min="2578" max="2578" width="14.7109375" style="1" customWidth="1"/>
    <col min="2579" max="2579" width="17.28515625" style="1" customWidth="1"/>
    <col min="2580" max="2580" width="17.5703125" style="1" customWidth="1"/>
    <col min="2581" max="2582" width="16" style="1" customWidth="1"/>
    <col min="2583" max="2583" width="17" style="1" customWidth="1"/>
    <col min="2584" max="2584" width="12.7109375" style="1" customWidth="1"/>
    <col min="2585" max="2585" width="17" style="1" customWidth="1"/>
    <col min="2586" max="2586" width="6.28515625" style="1" customWidth="1"/>
    <col min="2587" max="2587" width="11" style="1" customWidth="1"/>
    <col min="2588" max="2588" width="7.140625" style="1" customWidth="1"/>
    <col min="2589" max="2589" width="11" style="1" customWidth="1"/>
    <col min="2590" max="2592" width="11.42578125" style="1" hidden="1" customWidth="1"/>
    <col min="2593" max="2817" width="11.42578125" style="1"/>
    <col min="2818" max="2818" width="9.85546875" style="1" customWidth="1"/>
    <col min="2819" max="2820" width="3.5703125" style="1" customWidth="1"/>
    <col min="2821" max="2821" width="7.85546875" style="1" customWidth="1"/>
    <col min="2822" max="2822" width="21.140625" style="1" customWidth="1"/>
    <col min="2823" max="2823" width="7.140625" style="1" customWidth="1"/>
    <col min="2824" max="2824" width="13.140625" style="1" customWidth="1"/>
    <col min="2825" max="2825" width="6.7109375" style="1" customWidth="1"/>
    <col min="2826" max="2826" width="13.140625" style="1" customWidth="1"/>
    <col min="2827" max="2827" width="6.85546875" style="1" customWidth="1"/>
    <col min="2828" max="2828" width="12.5703125" style="1" customWidth="1"/>
    <col min="2829" max="2829" width="8.28515625" style="1" customWidth="1"/>
    <col min="2830" max="2830" width="12.5703125" style="1" customWidth="1"/>
    <col min="2831" max="2831" width="7.140625" style="1" customWidth="1"/>
    <col min="2832" max="2832" width="13.140625" style="1" customWidth="1"/>
    <col min="2833" max="2833" width="8.140625" style="1" customWidth="1"/>
    <col min="2834" max="2834" width="14.7109375" style="1" customWidth="1"/>
    <col min="2835" max="2835" width="17.28515625" style="1" customWidth="1"/>
    <col min="2836" max="2836" width="17.5703125" style="1" customWidth="1"/>
    <col min="2837" max="2838" width="16" style="1" customWidth="1"/>
    <col min="2839" max="2839" width="17" style="1" customWidth="1"/>
    <col min="2840" max="2840" width="12.7109375" style="1" customWidth="1"/>
    <col min="2841" max="2841" width="17" style="1" customWidth="1"/>
    <col min="2842" max="2842" width="6.28515625" style="1" customWidth="1"/>
    <col min="2843" max="2843" width="11" style="1" customWidth="1"/>
    <col min="2844" max="2844" width="7.140625" style="1" customWidth="1"/>
    <col min="2845" max="2845" width="11" style="1" customWidth="1"/>
    <col min="2846" max="2848" width="11.42578125" style="1" hidden="1" customWidth="1"/>
    <col min="2849" max="3073" width="11.42578125" style="1"/>
    <col min="3074" max="3074" width="9.85546875" style="1" customWidth="1"/>
    <col min="3075" max="3076" width="3.5703125" style="1" customWidth="1"/>
    <col min="3077" max="3077" width="7.85546875" style="1" customWidth="1"/>
    <col min="3078" max="3078" width="21.140625" style="1" customWidth="1"/>
    <col min="3079" max="3079" width="7.140625" style="1" customWidth="1"/>
    <col min="3080" max="3080" width="13.140625" style="1" customWidth="1"/>
    <col min="3081" max="3081" width="6.7109375" style="1" customWidth="1"/>
    <col min="3082" max="3082" width="13.140625" style="1" customWidth="1"/>
    <col min="3083" max="3083" width="6.85546875" style="1" customWidth="1"/>
    <col min="3084" max="3084" width="12.5703125" style="1" customWidth="1"/>
    <col min="3085" max="3085" width="8.28515625" style="1" customWidth="1"/>
    <col min="3086" max="3086" width="12.5703125" style="1" customWidth="1"/>
    <col min="3087" max="3087" width="7.140625" style="1" customWidth="1"/>
    <col min="3088" max="3088" width="13.140625" style="1" customWidth="1"/>
    <col min="3089" max="3089" width="8.140625" style="1" customWidth="1"/>
    <col min="3090" max="3090" width="14.7109375" style="1" customWidth="1"/>
    <col min="3091" max="3091" width="17.28515625" style="1" customWidth="1"/>
    <col min="3092" max="3092" width="17.5703125" style="1" customWidth="1"/>
    <col min="3093" max="3094" width="16" style="1" customWidth="1"/>
    <col min="3095" max="3095" width="17" style="1" customWidth="1"/>
    <col min="3096" max="3096" width="12.7109375" style="1" customWidth="1"/>
    <col min="3097" max="3097" width="17" style="1" customWidth="1"/>
    <col min="3098" max="3098" width="6.28515625" style="1" customWidth="1"/>
    <col min="3099" max="3099" width="11" style="1" customWidth="1"/>
    <col min="3100" max="3100" width="7.140625" style="1" customWidth="1"/>
    <col min="3101" max="3101" width="11" style="1" customWidth="1"/>
    <col min="3102" max="3104" width="11.42578125" style="1" hidden="1" customWidth="1"/>
    <col min="3105" max="3329" width="11.42578125" style="1"/>
    <col min="3330" max="3330" width="9.85546875" style="1" customWidth="1"/>
    <col min="3331" max="3332" width="3.5703125" style="1" customWidth="1"/>
    <col min="3333" max="3333" width="7.85546875" style="1" customWidth="1"/>
    <col min="3334" max="3334" width="21.140625" style="1" customWidth="1"/>
    <col min="3335" max="3335" width="7.140625" style="1" customWidth="1"/>
    <col min="3336" max="3336" width="13.140625" style="1" customWidth="1"/>
    <col min="3337" max="3337" width="6.7109375" style="1" customWidth="1"/>
    <col min="3338" max="3338" width="13.140625" style="1" customWidth="1"/>
    <col min="3339" max="3339" width="6.85546875" style="1" customWidth="1"/>
    <col min="3340" max="3340" width="12.5703125" style="1" customWidth="1"/>
    <col min="3341" max="3341" width="8.28515625" style="1" customWidth="1"/>
    <col min="3342" max="3342" width="12.5703125" style="1" customWidth="1"/>
    <col min="3343" max="3343" width="7.140625" style="1" customWidth="1"/>
    <col min="3344" max="3344" width="13.140625" style="1" customWidth="1"/>
    <col min="3345" max="3345" width="8.140625" style="1" customWidth="1"/>
    <col min="3346" max="3346" width="14.7109375" style="1" customWidth="1"/>
    <col min="3347" max="3347" width="17.28515625" style="1" customWidth="1"/>
    <col min="3348" max="3348" width="17.5703125" style="1" customWidth="1"/>
    <col min="3349" max="3350" width="16" style="1" customWidth="1"/>
    <col min="3351" max="3351" width="17" style="1" customWidth="1"/>
    <col min="3352" max="3352" width="12.7109375" style="1" customWidth="1"/>
    <col min="3353" max="3353" width="17" style="1" customWidth="1"/>
    <col min="3354" max="3354" width="6.28515625" style="1" customWidth="1"/>
    <col min="3355" max="3355" width="11" style="1" customWidth="1"/>
    <col min="3356" max="3356" width="7.140625" style="1" customWidth="1"/>
    <col min="3357" max="3357" width="11" style="1" customWidth="1"/>
    <col min="3358" max="3360" width="11.42578125" style="1" hidden="1" customWidth="1"/>
    <col min="3361" max="3585" width="11.42578125" style="1"/>
    <col min="3586" max="3586" width="9.85546875" style="1" customWidth="1"/>
    <col min="3587" max="3588" width="3.5703125" style="1" customWidth="1"/>
    <col min="3589" max="3589" width="7.85546875" style="1" customWidth="1"/>
    <col min="3590" max="3590" width="21.140625" style="1" customWidth="1"/>
    <col min="3591" max="3591" width="7.140625" style="1" customWidth="1"/>
    <col min="3592" max="3592" width="13.140625" style="1" customWidth="1"/>
    <col min="3593" max="3593" width="6.7109375" style="1" customWidth="1"/>
    <col min="3594" max="3594" width="13.140625" style="1" customWidth="1"/>
    <col min="3595" max="3595" width="6.85546875" style="1" customWidth="1"/>
    <col min="3596" max="3596" width="12.5703125" style="1" customWidth="1"/>
    <col min="3597" max="3597" width="8.28515625" style="1" customWidth="1"/>
    <col min="3598" max="3598" width="12.5703125" style="1" customWidth="1"/>
    <col min="3599" max="3599" width="7.140625" style="1" customWidth="1"/>
    <col min="3600" max="3600" width="13.140625" style="1" customWidth="1"/>
    <col min="3601" max="3601" width="8.140625" style="1" customWidth="1"/>
    <col min="3602" max="3602" width="14.7109375" style="1" customWidth="1"/>
    <col min="3603" max="3603" width="17.28515625" style="1" customWidth="1"/>
    <col min="3604" max="3604" width="17.5703125" style="1" customWidth="1"/>
    <col min="3605" max="3606" width="16" style="1" customWidth="1"/>
    <col min="3607" max="3607" width="17" style="1" customWidth="1"/>
    <col min="3608" max="3608" width="12.7109375" style="1" customWidth="1"/>
    <col min="3609" max="3609" width="17" style="1" customWidth="1"/>
    <col min="3610" max="3610" width="6.28515625" style="1" customWidth="1"/>
    <col min="3611" max="3611" width="11" style="1" customWidth="1"/>
    <col min="3612" max="3612" width="7.140625" style="1" customWidth="1"/>
    <col min="3613" max="3613" width="11" style="1" customWidth="1"/>
    <col min="3614" max="3616" width="11.42578125" style="1" hidden="1" customWidth="1"/>
    <col min="3617" max="3841" width="11.42578125" style="1"/>
    <col min="3842" max="3842" width="9.85546875" style="1" customWidth="1"/>
    <col min="3843" max="3844" width="3.5703125" style="1" customWidth="1"/>
    <col min="3845" max="3845" width="7.85546875" style="1" customWidth="1"/>
    <col min="3846" max="3846" width="21.140625" style="1" customWidth="1"/>
    <col min="3847" max="3847" width="7.140625" style="1" customWidth="1"/>
    <col min="3848" max="3848" width="13.140625" style="1" customWidth="1"/>
    <col min="3849" max="3849" width="6.7109375" style="1" customWidth="1"/>
    <col min="3850" max="3850" width="13.140625" style="1" customWidth="1"/>
    <col min="3851" max="3851" width="6.85546875" style="1" customWidth="1"/>
    <col min="3852" max="3852" width="12.5703125" style="1" customWidth="1"/>
    <col min="3853" max="3853" width="8.28515625" style="1" customWidth="1"/>
    <col min="3854" max="3854" width="12.5703125" style="1" customWidth="1"/>
    <col min="3855" max="3855" width="7.140625" style="1" customWidth="1"/>
    <col min="3856" max="3856" width="13.140625" style="1" customWidth="1"/>
    <col min="3857" max="3857" width="8.140625" style="1" customWidth="1"/>
    <col min="3858" max="3858" width="14.7109375" style="1" customWidth="1"/>
    <col min="3859" max="3859" width="17.28515625" style="1" customWidth="1"/>
    <col min="3860" max="3860" width="17.5703125" style="1" customWidth="1"/>
    <col min="3861" max="3862" width="16" style="1" customWidth="1"/>
    <col min="3863" max="3863" width="17" style="1" customWidth="1"/>
    <col min="3864" max="3864" width="12.7109375" style="1" customWidth="1"/>
    <col min="3865" max="3865" width="17" style="1" customWidth="1"/>
    <col min="3866" max="3866" width="6.28515625" style="1" customWidth="1"/>
    <col min="3867" max="3867" width="11" style="1" customWidth="1"/>
    <col min="3868" max="3868" width="7.140625" style="1" customWidth="1"/>
    <col min="3869" max="3869" width="11" style="1" customWidth="1"/>
    <col min="3870" max="3872" width="11.42578125" style="1" hidden="1" customWidth="1"/>
    <col min="3873" max="4097" width="11.42578125" style="1"/>
    <col min="4098" max="4098" width="9.85546875" style="1" customWidth="1"/>
    <col min="4099" max="4100" width="3.5703125" style="1" customWidth="1"/>
    <col min="4101" max="4101" width="7.85546875" style="1" customWidth="1"/>
    <col min="4102" max="4102" width="21.140625" style="1" customWidth="1"/>
    <col min="4103" max="4103" width="7.140625" style="1" customWidth="1"/>
    <col min="4104" max="4104" width="13.140625" style="1" customWidth="1"/>
    <col min="4105" max="4105" width="6.7109375" style="1" customWidth="1"/>
    <col min="4106" max="4106" width="13.140625" style="1" customWidth="1"/>
    <col min="4107" max="4107" width="6.85546875" style="1" customWidth="1"/>
    <col min="4108" max="4108" width="12.5703125" style="1" customWidth="1"/>
    <col min="4109" max="4109" width="8.28515625" style="1" customWidth="1"/>
    <col min="4110" max="4110" width="12.5703125" style="1" customWidth="1"/>
    <col min="4111" max="4111" width="7.140625" style="1" customWidth="1"/>
    <col min="4112" max="4112" width="13.140625" style="1" customWidth="1"/>
    <col min="4113" max="4113" width="8.140625" style="1" customWidth="1"/>
    <col min="4114" max="4114" width="14.7109375" style="1" customWidth="1"/>
    <col min="4115" max="4115" width="17.28515625" style="1" customWidth="1"/>
    <col min="4116" max="4116" width="17.5703125" style="1" customWidth="1"/>
    <col min="4117" max="4118" width="16" style="1" customWidth="1"/>
    <col min="4119" max="4119" width="17" style="1" customWidth="1"/>
    <col min="4120" max="4120" width="12.7109375" style="1" customWidth="1"/>
    <col min="4121" max="4121" width="17" style="1" customWidth="1"/>
    <col min="4122" max="4122" width="6.28515625" style="1" customWidth="1"/>
    <col min="4123" max="4123" width="11" style="1" customWidth="1"/>
    <col min="4124" max="4124" width="7.140625" style="1" customWidth="1"/>
    <col min="4125" max="4125" width="11" style="1" customWidth="1"/>
    <col min="4126" max="4128" width="11.42578125" style="1" hidden="1" customWidth="1"/>
    <col min="4129" max="4353" width="11.42578125" style="1"/>
    <col min="4354" max="4354" width="9.85546875" style="1" customWidth="1"/>
    <col min="4355" max="4356" width="3.5703125" style="1" customWidth="1"/>
    <col min="4357" max="4357" width="7.85546875" style="1" customWidth="1"/>
    <col min="4358" max="4358" width="21.140625" style="1" customWidth="1"/>
    <col min="4359" max="4359" width="7.140625" style="1" customWidth="1"/>
    <col min="4360" max="4360" width="13.140625" style="1" customWidth="1"/>
    <col min="4361" max="4361" width="6.7109375" style="1" customWidth="1"/>
    <col min="4362" max="4362" width="13.140625" style="1" customWidth="1"/>
    <col min="4363" max="4363" width="6.85546875" style="1" customWidth="1"/>
    <col min="4364" max="4364" width="12.5703125" style="1" customWidth="1"/>
    <col min="4365" max="4365" width="8.28515625" style="1" customWidth="1"/>
    <col min="4366" max="4366" width="12.5703125" style="1" customWidth="1"/>
    <col min="4367" max="4367" width="7.140625" style="1" customWidth="1"/>
    <col min="4368" max="4368" width="13.140625" style="1" customWidth="1"/>
    <col min="4369" max="4369" width="8.140625" style="1" customWidth="1"/>
    <col min="4370" max="4370" width="14.7109375" style="1" customWidth="1"/>
    <col min="4371" max="4371" width="17.28515625" style="1" customWidth="1"/>
    <col min="4372" max="4372" width="17.5703125" style="1" customWidth="1"/>
    <col min="4373" max="4374" width="16" style="1" customWidth="1"/>
    <col min="4375" max="4375" width="17" style="1" customWidth="1"/>
    <col min="4376" max="4376" width="12.7109375" style="1" customWidth="1"/>
    <col min="4377" max="4377" width="17" style="1" customWidth="1"/>
    <col min="4378" max="4378" width="6.28515625" style="1" customWidth="1"/>
    <col min="4379" max="4379" width="11" style="1" customWidth="1"/>
    <col min="4380" max="4380" width="7.140625" style="1" customWidth="1"/>
    <col min="4381" max="4381" width="11" style="1" customWidth="1"/>
    <col min="4382" max="4384" width="11.42578125" style="1" hidden="1" customWidth="1"/>
    <col min="4385" max="4609" width="11.42578125" style="1"/>
    <col min="4610" max="4610" width="9.85546875" style="1" customWidth="1"/>
    <col min="4611" max="4612" width="3.5703125" style="1" customWidth="1"/>
    <col min="4613" max="4613" width="7.85546875" style="1" customWidth="1"/>
    <col min="4614" max="4614" width="21.140625" style="1" customWidth="1"/>
    <col min="4615" max="4615" width="7.140625" style="1" customWidth="1"/>
    <col min="4616" max="4616" width="13.140625" style="1" customWidth="1"/>
    <col min="4617" max="4617" width="6.7109375" style="1" customWidth="1"/>
    <col min="4618" max="4618" width="13.140625" style="1" customWidth="1"/>
    <col min="4619" max="4619" width="6.85546875" style="1" customWidth="1"/>
    <col min="4620" max="4620" width="12.5703125" style="1" customWidth="1"/>
    <col min="4621" max="4621" width="8.28515625" style="1" customWidth="1"/>
    <col min="4622" max="4622" width="12.5703125" style="1" customWidth="1"/>
    <col min="4623" max="4623" width="7.140625" style="1" customWidth="1"/>
    <col min="4624" max="4624" width="13.140625" style="1" customWidth="1"/>
    <col min="4625" max="4625" width="8.140625" style="1" customWidth="1"/>
    <col min="4626" max="4626" width="14.7109375" style="1" customWidth="1"/>
    <col min="4627" max="4627" width="17.28515625" style="1" customWidth="1"/>
    <col min="4628" max="4628" width="17.5703125" style="1" customWidth="1"/>
    <col min="4629" max="4630" width="16" style="1" customWidth="1"/>
    <col min="4631" max="4631" width="17" style="1" customWidth="1"/>
    <col min="4632" max="4632" width="12.7109375" style="1" customWidth="1"/>
    <col min="4633" max="4633" width="17" style="1" customWidth="1"/>
    <col min="4634" max="4634" width="6.28515625" style="1" customWidth="1"/>
    <col min="4635" max="4635" width="11" style="1" customWidth="1"/>
    <col min="4636" max="4636" width="7.140625" style="1" customWidth="1"/>
    <col min="4637" max="4637" width="11" style="1" customWidth="1"/>
    <col min="4638" max="4640" width="11.42578125" style="1" hidden="1" customWidth="1"/>
    <col min="4641" max="4865" width="11.42578125" style="1"/>
    <col min="4866" max="4866" width="9.85546875" style="1" customWidth="1"/>
    <col min="4867" max="4868" width="3.5703125" style="1" customWidth="1"/>
    <col min="4869" max="4869" width="7.85546875" style="1" customWidth="1"/>
    <col min="4870" max="4870" width="21.140625" style="1" customWidth="1"/>
    <col min="4871" max="4871" width="7.140625" style="1" customWidth="1"/>
    <col min="4872" max="4872" width="13.140625" style="1" customWidth="1"/>
    <col min="4873" max="4873" width="6.7109375" style="1" customWidth="1"/>
    <col min="4874" max="4874" width="13.140625" style="1" customWidth="1"/>
    <col min="4875" max="4875" width="6.85546875" style="1" customWidth="1"/>
    <col min="4876" max="4876" width="12.5703125" style="1" customWidth="1"/>
    <col min="4877" max="4877" width="8.28515625" style="1" customWidth="1"/>
    <col min="4878" max="4878" width="12.5703125" style="1" customWidth="1"/>
    <col min="4879" max="4879" width="7.140625" style="1" customWidth="1"/>
    <col min="4880" max="4880" width="13.140625" style="1" customWidth="1"/>
    <col min="4881" max="4881" width="8.140625" style="1" customWidth="1"/>
    <col min="4882" max="4882" width="14.7109375" style="1" customWidth="1"/>
    <col min="4883" max="4883" width="17.28515625" style="1" customWidth="1"/>
    <col min="4884" max="4884" width="17.5703125" style="1" customWidth="1"/>
    <col min="4885" max="4886" width="16" style="1" customWidth="1"/>
    <col min="4887" max="4887" width="17" style="1" customWidth="1"/>
    <col min="4888" max="4888" width="12.7109375" style="1" customWidth="1"/>
    <col min="4889" max="4889" width="17" style="1" customWidth="1"/>
    <col min="4890" max="4890" width="6.28515625" style="1" customWidth="1"/>
    <col min="4891" max="4891" width="11" style="1" customWidth="1"/>
    <col min="4892" max="4892" width="7.140625" style="1" customWidth="1"/>
    <col min="4893" max="4893" width="11" style="1" customWidth="1"/>
    <col min="4894" max="4896" width="11.42578125" style="1" hidden="1" customWidth="1"/>
    <col min="4897" max="5121" width="11.42578125" style="1"/>
    <col min="5122" max="5122" width="9.85546875" style="1" customWidth="1"/>
    <col min="5123" max="5124" width="3.5703125" style="1" customWidth="1"/>
    <col min="5125" max="5125" width="7.85546875" style="1" customWidth="1"/>
    <col min="5126" max="5126" width="21.140625" style="1" customWidth="1"/>
    <col min="5127" max="5127" width="7.140625" style="1" customWidth="1"/>
    <col min="5128" max="5128" width="13.140625" style="1" customWidth="1"/>
    <col min="5129" max="5129" width="6.7109375" style="1" customWidth="1"/>
    <col min="5130" max="5130" width="13.140625" style="1" customWidth="1"/>
    <col min="5131" max="5131" width="6.85546875" style="1" customWidth="1"/>
    <col min="5132" max="5132" width="12.5703125" style="1" customWidth="1"/>
    <col min="5133" max="5133" width="8.28515625" style="1" customWidth="1"/>
    <col min="5134" max="5134" width="12.5703125" style="1" customWidth="1"/>
    <col min="5135" max="5135" width="7.140625" style="1" customWidth="1"/>
    <col min="5136" max="5136" width="13.140625" style="1" customWidth="1"/>
    <col min="5137" max="5137" width="8.140625" style="1" customWidth="1"/>
    <col min="5138" max="5138" width="14.7109375" style="1" customWidth="1"/>
    <col min="5139" max="5139" width="17.28515625" style="1" customWidth="1"/>
    <col min="5140" max="5140" width="17.5703125" style="1" customWidth="1"/>
    <col min="5141" max="5142" width="16" style="1" customWidth="1"/>
    <col min="5143" max="5143" width="17" style="1" customWidth="1"/>
    <col min="5144" max="5144" width="12.7109375" style="1" customWidth="1"/>
    <col min="5145" max="5145" width="17" style="1" customWidth="1"/>
    <col min="5146" max="5146" width="6.28515625" style="1" customWidth="1"/>
    <col min="5147" max="5147" width="11" style="1" customWidth="1"/>
    <col min="5148" max="5148" width="7.140625" style="1" customWidth="1"/>
    <col min="5149" max="5149" width="11" style="1" customWidth="1"/>
    <col min="5150" max="5152" width="11.42578125" style="1" hidden="1" customWidth="1"/>
    <col min="5153" max="5377" width="11.42578125" style="1"/>
    <col min="5378" max="5378" width="9.85546875" style="1" customWidth="1"/>
    <col min="5379" max="5380" width="3.5703125" style="1" customWidth="1"/>
    <col min="5381" max="5381" width="7.85546875" style="1" customWidth="1"/>
    <col min="5382" max="5382" width="21.140625" style="1" customWidth="1"/>
    <col min="5383" max="5383" width="7.140625" style="1" customWidth="1"/>
    <col min="5384" max="5384" width="13.140625" style="1" customWidth="1"/>
    <col min="5385" max="5385" width="6.7109375" style="1" customWidth="1"/>
    <col min="5386" max="5386" width="13.140625" style="1" customWidth="1"/>
    <col min="5387" max="5387" width="6.85546875" style="1" customWidth="1"/>
    <col min="5388" max="5388" width="12.5703125" style="1" customWidth="1"/>
    <col min="5389" max="5389" width="8.28515625" style="1" customWidth="1"/>
    <col min="5390" max="5390" width="12.5703125" style="1" customWidth="1"/>
    <col min="5391" max="5391" width="7.140625" style="1" customWidth="1"/>
    <col min="5392" max="5392" width="13.140625" style="1" customWidth="1"/>
    <col min="5393" max="5393" width="8.140625" style="1" customWidth="1"/>
    <col min="5394" max="5394" width="14.7109375" style="1" customWidth="1"/>
    <col min="5395" max="5395" width="17.28515625" style="1" customWidth="1"/>
    <col min="5396" max="5396" width="17.5703125" style="1" customWidth="1"/>
    <col min="5397" max="5398" width="16" style="1" customWidth="1"/>
    <col min="5399" max="5399" width="17" style="1" customWidth="1"/>
    <col min="5400" max="5400" width="12.7109375" style="1" customWidth="1"/>
    <col min="5401" max="5401" width="17" style="1" customWidth="1"/>
    <col min="5402" max="5402" width="6.28515625" style="1" customWidth="1"/>
    <col min="5403" max="5403" width="11" style="1" customWidth="1"/>
    <col min="5404" max="5404" width="7.140625" style="1" customWidth="1"/>
    <col min="5405" max="5405" width="11" style="1" customWidth="1"/>
    <col min="5406" max="5408" width="11.42578125" style="1" hidden="1" customWidth="1"/>
    <col min="5409" max="5633" width="11.42578125" style="1"/>
    <col min="5634" max="5634" width="9.85546875" style="1" customWidth="1"/>
    <col min="5635" max="5636" width="3.5703125" style="1" customWidth="1"/>
    <col min="5637" max="5637" width="7.85546875" style="1" customWidth="1"/>
    <col min="5638" max="5638" width="21.140625" style="1" customWidth="1"/>
    <col min="5639" max="5639" width="7.140625" style="1" customWidth="1"/>
    <col min="5640" max="5640" width="13.140625" style="1" customWidth="1"/>
    <col min="5641" max="5641" width="6.7109375" style="1" customWidth="1"/>
    <col min="5642" max="5642" width="13.140625" style="1" customWidth="1"/>
    <col min="5643" max="5643" width="6.85546875" style="1" customWidth="1"/>
    <col min="5644" max="5644" width="12.5703125" style="1" customWidth="1"/>
    <col min="5645" max="5645" width="8.28515625" style="1" customWidth="1"/>
    <col min="5646" max="5646" width="12.5703125" style="1" customWidth="1"/>
    <col min="5647" max="5647" width="7.140625" style="1" customWidth="1"/>
    <col min="5648" max="5648" width="13.140625" style="1" customWidth="1"/>
    <col min="5649" max="5649" width="8.140625" style="1" customWidth="1"/>
    <col min="5650" max="5650" width="14.7109375" style="1" customWidth="1"/>
    <col min="5651" max="5651" width="17.28515625" style="1" customWidth="1"/>
    <col min="5652" max="5652" width="17.5703125" style="1" customWidth="1"/>
    <col min="5653" max="5654" width="16" style="1" customWidth="1"/>
    <col min="5655" max="5655" width="17" style="1" customWidth="1"/>
    <col min="5656" max="5656" width="12.7109375" style="1" customWidth="1"/>
    <col min="5657" max="5657" width="17" style="1" customWidth="1"/>
    <col min="5658" max="5658" width="6.28515625" style="1" customWidth="1"/>
    <col min="5659" max="5659" width="11" style="1" customWidth="1"/>
    <col min="5660" max="5660" width="7.140625" style="1" customWidth="1"/>
    <col min="5661" max="5661" width="11" style="1" customWidth="1"/>
    <col min="5662" max="5664" width="11.42578125" style="1" hidden="1" customWidth="1"/>
    <col min="5665" max="5889" width="11.42578125" style="1"/>
    <col min="5890" max="5890" width="9.85546875" style="1" customWidth="1"/>
    <col min="5891" max="5892" width="3.5703125" style="1" customWidth="1"/>
    <col min="5893" max="5893" width="7.85546875" style="1" customWidth="1"/>
    <col min="5894" max="5894" width="21.140625" style="1" customWidth="1"/>
    <col min="5895" max="5895" width="7.140625" style="1" customWidth="1"/>
    <col min="5896" max="5896" width="13.140625" style="1" customWidth="1"/>
    <col min="5897" max="5897" width="6.7109375" style="1" customWidth="1"/>
    <col min="5898" max="5898" width="13.140625" style="1" customWidth="1"/>
    <col min="5899" max="5899" width="6.85546875" style="1" customWidth="1"/>
    <col min="5900" max="5900" width="12.5703125" style="1" customWidth="1"/>
    <col min="5901" max="5901" width="8.28515625" style="1" customWidth="1"/>
    <col min="5902" max="5902" width="12.5703125" style="1" customWidth="1"/>
    <col min="5903" max="5903" width="7.140625" style="1" customWidth="1"/>
    <col min="5904" max="5904" width="13.140625" style="1" customWidth="1"/>
    <col min="5905" max="5905" width="8.140625" style="1" customWidth="1"/>
    <col min="5906" max="5906" width="14.7109375" style="1" customWidth="1"/>
    <col min="5907" max="5907" width="17.28515625" style="1" customWidth="1"/>
    <col min="5908" max="5908" width="17.5703125" style="1" customWidth="1"/>
    <col min="5909" max="5910" width="16" style="1" customWidth="1"/>
    <col min="5911" max="5911" width="17" style="1" customWidth="1"/>
    <col min="5912" max="5912" width="12.7109375" style="1" customWidth="1"/>
    <col min="5913" max="5913" width="17" style="1" customWidth="1"/>
    <col min="5914" max="5914" width="6.28515625" style="1" customWidth="1"/>
    <col min="5915" max="5915" width="11" style="1" customWidth="1"/>
    <col min="5916" max="5916" width="7.140625" style="1" customWidth="1"/>
    <col min="5917" max="5917" width="11" style="1" customWidth="1"/>
    <col min="5918" max="5920" width="11.42578125" style="1" hidden="1" customWidth="1"/>
    <col min="5921" max="6145" width="11.42578125" style="1"/>
    <col min="6146" max="6146" width="9.85546875" style="1" customWidth="1"/>
    <col min="6147" max="6148" width="3.5703125" style="1" customWidth="1"/>
    <col min="6149" max="6149" width="7.85546875" style="1" customWidth="1"/>
    <col min="6150" max="6150" width="21.140625" style="1" customWidth="1"/>
    <col min="6151" max="6151" width="7.140625" style="1" customWidth="1"/>
    <col min="6152" max="6152" width="13.140625" style="1" customWidth="1"/>
    <col min="6153" max="6153" width="6.7109375" style="1" customWidth="1"/>
    <col min="6154" max="6154" width="13.140625" style="1" customWidth="1"/>
    <col min="6155" max="6155" width="6.85546875" style="1" customWidth="1"/>
    <col min="6156" max="6156" width="12.5703125" style="1" customWidth="1"/>
    <col min="6157" max="6157" width="8.28515625" style="1" customWidth="1"/>
    <col min="6158" max="6158" width="12.5703125" style="1" customWidth="1"/>
    <col min="6159" max="6159" width="7.140625" style="1" customWidth="1"/>
    <col min="6160" max="6160" width="13.140625" style="1" customWidth="1"/>
    <col min="6161" max="6161" width="8.140625" style="1" customWidth="1"/>
    <col min="6162" max="6162" width="14.7109375" style="1" customWidth="1"/>
    <col min="6163" max="6163" width="17.28515625" style="1" customWidth="1"/>
    <col min="6164" max="6164" width="17.5703125" style="1" customWidth="1"/>
    <col min="6165" max="6166" width="16" style="1" customWidth="1"/>
    <col min="6167" max="6167" width="17" style="1" customWidth="1"/>
    <col min="6168" max="6168" width="12.7109375" style="1" customWidth="1"/>
    <col min="6169" max="6169" width="17" style="1" customWidth="1"/>
    <col min="6170" max="6170" width="6.28515625" style="1" customWidth="1"/>
    <col min="6171" max="6171" width="11" style="1" customWidth="1"/>
    <col min="6172" max="6172" width="7.140625" style="1" customWidth="1"/>
    <col min="6173" max="6173" width="11" style="1" customWidth="1"/>
    <col min="6174" max="6176" width="11.42578125" style="1" hidden="1" customWidth="1"/>
    <col min="6177" max="6401" width="11.42578125" style="1"/>
    <col min="6402" max="6402" width="9.85546875" style="1" customWidth="1"/>
    <col min="6403" max="6404" width="3.5703125" style="1" customWidth="1"/>
    <col min="6405" max="6405" width="7.85546875" style="1" customWidth="1"/>
    <col min="6406" max="6406" width="21.140625" style="1" customWidth="1"/>
    <col min="6407" max="6407" width="7.140625" style="1" customWidth="1"/>
    <col min="6408" max="6408" width="13.140625" style="1" customWidth="1"/>
    <col min="6409" max="6409" width="6.7109375" style="1" customWidth="1"/>
    <col min="6410" max="6410" width="13.140625" style="1" customWidth="1"/>
    <col min="6411" max="6411" width="6.85546875" style="1" customWidth="1"/>
    <col min="6412" max="6412" width="12.5703125" style="1" customWidth="1"/>
    <col min="6413" max="6413" width="8.28515625" style="1" customWidth="1"/>
    <col min="6414" max="6414" width="12.5703125" style="1" customWidth="1"/>
    <col min="6415" max="6415" width="7.140625" style="1" customWidth="1"/>
    <col min="6416" max="6416" width="13.140625" style="1" customWidth="1"/>
    <col min="6417" max="6417" width="8.140625" style="1" customWidth="1"/>
    <col min="6418" max="6418" width="14.7109375" style="1" customWidth="1"/>
    <col min="6419" max="6419" width="17.28515625" style="1" customWidth="1"/>
    <col min="6420" max="6420" width="17.5703125" style="1" customWidth="1"/>
    <col min="6421" max="6422" width="16" style="1" customWidth="1"/>
    <col min="6423" max="6423" width="17" style="1" customWidth="1"/>
    <col min="6424" max="6424" width="12.7109375" style="1" customWidth="1"/>
    <col min="6425" max="6425" width="17" style="1" customWidth="1"/>
    <col min="6426" max="6426" width="6.28515625" style="1" customWidth="1"/>
    <col min="6427" max="6427" width="11" style="1" customWidth="1"/>
    <col min="6428" max="6428" width="7.140625" style="1" customWidth="1"/>
    <col min="6429" max="6429" width="11" style="1" customWidth="1"/>
    <col min="6430" max="6432" width="11.42578125" style="1" hidden="1" customWidth="1"/>
    <col min="6433" max="6657" width="11.42578125" style="1"/>
    <col min="6658" max="6658" width="9.85546875" style="1" customWidth="1"/>
    <col min="6659" max="6660" width="3.5703125" style="1" customWidth="1"/>
    <col min="6661" max="6661" width="7.85546875" style="1" customWidth="1"/>
    <col min="6662" max="6662" width="21.140625" style="1" customWidth="1"/>
    <col min="6663" max="6663" width="7.140625" style="1" customWidth="1"/>
    <col min="6664" max="6664" width="13.140625" style="1" customWidth="1"/>
    <col min="6665" max="6665" width="6.7109375" style="1" customWidth="1"/>
    <col min="6666" max="6666" width="13.140625" style="1" customWidth="1"/>
    <col min="6667" max="6667" width="6.85546875" style="1" customWidth="1"/>
    <col min="6668" max="6668" width="12.5703125" style="1" customWidth="1"/>
    <col min="6669" max="6669" width="8.28515625" style="1" customWidth="1"/>
    <col min="6670" max="6670" width="12.5703125" style="1" customWidth="1"/>
    <col min="6671" max="6671" width="7.140625" style="1" customWidth="1"/>
    <col min="6672" max="6672" width="13.140625" style="1" customWidth="1"/>
    <col min="6673" max="6673" width="8.140625" style="1" customWidth="1"/>
    <col min="6674" max="6674" width="14.7109375" style="1" customWidth="1"/>
    <col min="6675" max="6675" width="17.28515625" style="1" customWidth="1"/>
    <col min="6676" max="6676" width="17.5703125" style="1" customWidth="1"/>
    <col min="6677" max="6678" width="16" style="1" customWidth="1"/>
    <col min="6679" max="6679" width="17" style="1" customWidth="1"/>
    <col min="6680" max="6680" width="12.7109375" style="1" customWidth="1"/>
    <col min="6681" max="6681" width="17" style="1" customWidth="1"/>
    <col min="6682" max="6682" width="6.28515625" style="1" customWidth="1"/>
    <col min="6683" max="6683" width="11" style="1" customWidth="1"/>
    <col min="6684" max="6684" width="7.140625" style="1" customWidth="1"/>
    <col min="6685" max="6685" width="11" style="1" customWidth="1"/>
    <col min="6686" max="6688" width="11.42578125" style="1" hidden="1" customWidth="1"/>
    <col min="6689" max="6913" width="11.42578125" style="1"/>
    <col min="6914" max="6914" width="9.85546875" style="1" customWidth="1"/>
    <col min="6915" max="6916" width="3.5703125" style="1" customWidth="1"/>
    <col min="6917" max="6917" width="7.85546875" style="1" customWidth="1"/>
    <col min="6918" max="6918" width="21.140625" style="1" customWidth="1"/>
    <col min="6919" max="6919" width="7.140625" style="1" customWidth="1"/>
    <col min="6920" max="6920" width="13.140625" style="1" customWidth="1"/>
    <col min="6921" max="6921" width="6.7109375" style="1" customWidth="1"/>
    <col min="6922" max="6922" width="13.140625" style="1" customWidth="1"/>
    <col min="6923" max="6923" width="6.85546875" style="1" customWidth="1"/>
    <col min="6924" max="6924" width="12.5703125" style="1" customWidth="1"/>
    <col min="6925" max="6925" width="8.28515625" style="1" customWidth="1"/>
    <col min="6926" max="6926" width="12.5703125" style="1" customWidth="1"/>
    <col min="6927" max="6927" width="7.140625" style="1" customWidth="1"/>
    <col min="6928" max="6928" width="13.140625" style="1" customWidth="1"/>
    <col min="6929" max="6929" width="8.140625" style="1" customWidth="1"/>
    <col min="6930" max="6930" width="14.7109375" style="1" customWidth="1"/>
    <col min="6931" max="6931" width="17.28515625" style="1" customWidth="1"/>
    <col min="6932" max="6932" width="17.5703125" style="1" customWidth="1"/>
    <col min="6933" max="6934" width="16" style="1" customWidth="1"/>
    <col min="6935" max="6935" width="17" style="1" customWidth="1"/>
    <col min="6936" max="6936" width="12.7109375" style="1" customWidth="1"/>
    <col min="6937" max="6937" width="17" style="1" customWidth="1"/>
    <col min="6938" max="6938" width="6.28515625" style="1" customWidth="1"/>
    <col min="6939" max="6939" width="11" style="1" customWidth="1"/>
    <col min="6940" max="6940" width="7.140625" style="1" customWidth="1"/>
    <col min="6941" max="6941" width="11" style="1" customWidth="1"/>
    <col min="6942" max="6944" width="11.42578125" style="1" hidden="1" customWidth="1"/>
    <col min="6945" max="7169" width="11.42578125" style="1"/>
    <col min="7170" max="7170" width="9.85546875" style="1" customWidth="1"/>
    <col min="7171" max="7172" width="3.5703125" style="1" customWidth="1"/>
    <col min="7173" max="7173" width="7.85546875" style="1" customWidth="1"/>
    <col min="7174" max="7174" width="21.140625" style="1" customWidth="1"/>
    <col min="7175" max="7175" width="7.140625" style="1" customWidth="1"/>
    <col min="7176" max="7176" width="13.140625" style="1" customWidth="1"/>
    <col min="7177" max="7177" width="6.7109375" style="1" customWidth="1"/>
    <col min="7178" max="7178" width="13.140625" style="1" customWidth="1"/>
    <col min="7179" max="7179" width="6.85546875" style="1" customWidth="1"/>
    <col min="7180" max="7180" width="12.5703125" style="1" customWidth="1"/>
    <col min="7181" max="7181" width="8.28515625" style="1" customWidth="1"/>
    <col min="7182" max="7182" width="12.5703125" style="1" customWidth="1"/>
    <col min="7183" max="7183" width="7.140625" style="1" customWidth="1"/>
    <col min="7184" max="7184" width="13.140625" style="1" customWidth="1"/>
    <col min="7185" max="7185" width="8.140625" style="1" customWidth="1"/>
    <col min="7186" max="7186" width="14.7109375" style="1" customWidth="1"/>
    <col min="7187" max="7187" width="17.28515625" style="1" customWidth="1"/>
    <col min="7188" max="7188" width="17.5703125" style="1" customWidth="1"/>
    <col min="7189" max="7190" width="16" style="1" customWidth="1"/>
    <col min="7191" max="7191" width="17" style="1" customWidth="1"/>
    <col min="7192" max="7192" width="12.7109375" style="1" customWidth="1"/>
    <col min="7193" max="7193" width="17" style="1" customWidth="1"/>
    <col min="7194" max="7194" width="6.28515625" style="1" customWidth="1"/>
    <col min="7195" max="7195" width="11" style="1" customWidth="1"/>
    <col min="7196" max="7196" width="7.140625" style="1" customWidth="1"/>
    <col min="7197" max="7197" width="11" style="1" customWidth="1"/>
    <col min="7198" max="7200" width="11.42578125" style="1" hidden="1" customWidth="1"/>
    <col min="7201" max="7425" width="11.42578125" style="1"/>
    <col min="7426" max="7426" width="9.85546875" style="1" customWidth="1"/>
    <col min="7427" max="7428" width="3.5703125" style="1" customWidth="1"/>
    <col min="7429" max="7429" width="7.85546875" style="1" customWidth="1"/>
    <col min="7430" max="7430" width="21.140625" style="1" customWidth="1"/>
    <col min="7431" max="7431" width="7.140625" style="1" customWidth="1"/>
    <col min="7432" max="7432" width="13.140625" style="1" customWidth="1"/>
    <col min="7433" max="7433" width="6.7109375" style="1" customWidth="1"/>
    <col min="7434" max="7434" width="13.140625" style="1" customWidth="1"/>
    <col min="7435" max="7435" width="6.85546875" style="1" customWidth="1"/>
    <col min="7436" max="7436" width="12.5703125" style="1" customWidth="1"/>
    <col min="7437" max="7437" width="8.28515625" style="1" customWidth="1"/>
    <col min="7438" max="7438" width="12.5703125" style="1" customWidth="1"/>
    <col min="7439" max="7439" width="7.140625" style="1" customWidth="1"/>
    <col min="7440" max="7440" width="13.140625" style="1" customWidth="1"/>
    <col min="7441" max="7441" width="8.140625" style="1" customWidth="1"/>
    <col min="7442" max="7442" width="14.7109375" style="1" customWidth="1"/>
    <col min="7443" max="7443" width="17.28515625" style="1" customWidth="1"/>
    <col min="7444" max="7444" width="17.5703125" style="1" customWidth="1"/>
    <col min="7445" max="7446" width="16" style="1" customWidth="1"/>
    <col min="7447" max="7447" width="17" style="1" customWidth="1"/>
    <col min="7448" max="7448" width="12.7109375" style="1" customWidth="1"/>
    <col min="7449" max="7449" width="17" style="1" customWidth="1"/>
    <col min="7450" max="7450" width="6.28515625" style="1" customWidth="1"/>
    <col min="7451" max="7451" width="11" style="1" customWidth="1"/>
    <col min="7452" max="7452" width="7.140625" style="1" customWidth="1"/>
    <col min="7453" max="7453" width="11" style="1" customWidth="1"/>
    <col min="7454" max="7456" width="11.42578125" style="1" hidden="1" customWidth="1"/>
    <col min="7457" max="7681" width="11.42578125" style="1"/>
    <col min="7682" max="7682" width="9.85546875" style="1" customWidth="1"/>
    <col min="7683" max="7684" width="3.5703125" style="1" customWidth="1"/>
    <col min="7685" max="7685" width="7.85546875" style="1" customWidth="1"/>
    <col min="7686" max="7686" width="21.140625" style="1" customWidth="1"/>
    <col min="7687" max="7687" width="7.140625" style="1" customWidth="1"/>
    <col min="7688" max="7688" width="13.140625" style="1" customWidth="1"/>
    <col min="7689" max="7689" width="6.7109375" style="1" customWidth="1"/>
    <col min="7690" max="7690" width="13.140625" style="1" customWidth="1"/>
    <col min="7691" max="7691" width="6.85546875" style="1" customWidth="1"/>
    <col min="7692" max="7692" width="12.5703125" style="1" customWidth="1"/>
    <col min="7693" max="7693" width="8.28515625" style="1" customWidth="1"/>
    <col min="7694" max="7694" width="12.5703125" style="1" customWidth="1"/>
    <col min="7695" max="7695" width="7.140625" style="1" customWidth="1"/>
    <col min="7696" max="7696" width="13.140625" style="1" customWidth="1"/>
    <col min="7697" max="7697" width="8.140625" style="1" customWidth="1"/>
    <col min="7698" max="7698" width="14.7109375" style="1" customWidth="1"/>
    <col min="7699" max="7699" width="17.28515625" style="1" customWidth="1"/>
    <col min="7700" max="7700" width="17.5703125" style="1" customWidth="1"/>
    <col min="7701" max="7702" width="16" style="1" customWidth="1"/>
    <col min="7703" max="7703" width="17" style="1" customWidth="1"/>
    <col min="7704" max="7704" width="12.7109375" style="1" customWidth="1"/>
    <col min="7705" max="7705" width="17" style="1" customWidth="1"/>
    <col min="7706" max="7706" width="6.28515625" style="1" customWidth="1"/>
    <col min="7707" max="7707" width="11" style="1" customWidth="1"/>
    <col min="7708" max="7708" width="7.140625" style="1" customWidth="1"/>
    <col min="7709" max="7709" width="11" style="1" customWidth="1"/>
    <col min="7710" max="7712" width="11.42578125" style="1" hidden="1" customWidth="1"/>
    <col min="7713" max="7937" width="11.42578125" style="1"/>
    <col min="7938" max="7938" width="9.85546875" style="1" customWidth="1"/>
    <col min="7939" max="7940" width="3.5703125" style="1" customWidth="1"/>
    <col min="7941" max="7941" width="7.85546875" style="1" customWidth="1"/>
    <col min="7942" max="7942" width="21.140625" style="1" customWidth="1"/>
    <col min="7943" max="7943" width="7.140625" style="1" customWidth="1"/>
    <col min="7944" max="7944" width="13.140625" style="1" customWidth="1"/>
    <col min="7945" max="7945" width="6.7109375" style="1" customWidth="1"/>
    <col min="7946" max="7946" width="13.140625" style="1" customWidth="1"/>
    <col min="7947" max="7947" width="6.85546875" style="1" customWidth="1"/>
    <col min="7948" max="7948" width="12.5703125" style="1" customWidth="1"/>
    <col min="7949" max="7949" width="8.28515625" style="1" customWidth="1"/>
    <col min="7950" max="7950" width="12.5703125" style="1" customWidth="1"/>
    <col min="7951" max="7951" width="7.140625" style="1" customWidth="1"/>
    <col min="7952" max="7952" width="13.140625" style="1" customWidth="1"/>
    <col min="7953" max="7953" width="8.140625" style="1" customWidth="1"/>
    <col min="7954" max="7954" width="14.7109375" style="1" customWidth="1"/>
    <col min="7955" max="7955" width="17.28515625" style="1" customWidth="1"/>
    <col min="7956" max="7956" width="17.5703125" style="1" customWidth="1"/>
    <col min="7957" max="7958" width="16" style="1" customWidth="1"/>
    <col min="7959" max="7959" width="17" style="1" customWidth="1"/>
    <col min="7960" max="7960" width="12.7109375" style="1" customWidth="1"/>
    <col min="7961" max="7961" width="17" style="1" customWidth="1"/>
    <col min="7962" max="7962" width="6.28515625" style="1" customWidth="1"/>
    <col min="7963" max="7963" width="11" style="1" customWidth="1"/>
    <col min="7964" max="7964" width="7.140625" style="1" customWidth="1"/>
    <col min="7965" max="7965" width="11" style="1" customWidth="1"/>
    <col min="7966" max="7968" width="11.42578125" style="1" hidden="1" customWidth="1"/>
    <col min="7969" max="8193" width="11.42578125" style="1"/>
    <col min="8194" max="8194" width="9.85546875" style="1" customWidth="1"/>
    <col min="8195" max="8196" width="3.5703125" style="1" customWidth="1"/>
    <col min="8197" max="8197" width="7.85546875" style="1" customWidth="1"/>
    <col min="8198" max="8198" width="21.140625" style="1" customWidth="1"/>
    <col min="8199" max="8199" width="7.140625" style="1" customWidth="1"/>
    <col min="8200" max="8200" width="13.140625" style="1" customWidth="1"/>
    <col min="8201" max="8201" width="6.7109375" style="1" customWidth="1"/>
    <col min="8202" max="8202" width="13.140625" style="1" customWidth="1"/>
    <col min="8203" max="8203" width="6.85546875" style="1" customWidth="1"/>
    <col min="8204" max="8204" width="12.5703125" style="1" customWidth="1"/>
    <col min="8205" max="8205" width="8.28515625" style="1" customWidth="1"/>
    <col min="8206" max="8206" width="12.5703125" style="1" customWidth="1"/>
    <col min="8207" max="8207" width="7.140625" style="1" customWidth="1"/>
    <col min="8208" max="8208" width="13.140625" style="1" customWidth="1"/>
    <col min="8209" max="8209" width="8.140625" style="1" customWidth="1"/>
    <col min="8210" max="8210" width="14.7109375" style="1" customWidth="1"/>
    <col min="8211" max="8211" width="17.28515625" style="1" customWidth="1"/>
    <col min="8212" max="8212" width="17.5703125" style="1" customWidth="1"/>
    <col min="8213" max="8214" width="16" style="1" customWidth="1"/>
    <col min="8215" max="8215" width="17" style="1" customWidth="1"/>
    <col min="8216" max="8216" width="12.7109375" style="1" customWidth="1"/>
    <col min="8217" max="8217" width="17" style="1" customWidth="1"/>
    <col min="8218" max="8218" width="6.28515625" style="1" customWidth="1"/>
    <col min="8219" max="8219" width="11" style="1" customWidth="1"/>
    <col min="8220" max="8220" width="7.140625" style="1" customWidth="1"/>
    <col min="8221" max="8221" width="11" style="1" customWidth="1"/>
    <col min="8222" max="8224" width="11.42578125" style="1" hidden="1" customWidth="1"/>
    <col min="8225" max="8449" width="11.42578125" style="1"/>
    <col min="8450" max="8450" width="9.85546875" style="1" customWidth="1"/>
    <col min="8451" max="8452" width="3.5703125" style="1" customWidth="1"/>
    <col min="8453" max="8453" width="7.85546875" style="1" customWidth="1"/>
    <col min="8454" max="8454" width="21.140625" style="1" customWidth="1"/>
    <col min="8455" max="8455" width="7.140625" style="1" customWidth="1"/>
    <col min="8456" max="8456" width="13.140625" style="1" customWidth="1"/>
    <col min="8457" max="8457" width="6.7109375" style="1" customWidth="1"/>
    <col min="8458" max="8458" width="13.140625" style="1" customWidth="1"/>
    <col min="8459" max="8459" width="6.85546875" style="1" customWidth="1"/>
    <col min="8460" max="8460" width="12.5703125" style="1" customWidth="1"/>
    <col min="8461" max="8461" width="8.28515625" style="1" customWidth="1"/>
    <col min="8462" max="8462" width="12.5703125" style="1" customWidth="1"/>
    <col min="8463" max="8463" width="7.140625" style="1" customWidth="1"/>
    <col min="8464" max="8464" width="13.140625" style="1" customWidth="1"/>
    <col min="8465" max="8465" width="8.140625" style="1" customWidth="1"/>
    <col min="8466" max="8466" width="14.7109375" style="1" customWidth="1"/>
    <col min="8467" max="8467" width="17.28515625" style="1" customWidth="1"/>
    <col min="8468" max="8468" width="17.5703125" style="1" customWidth="1"/>
    <col min="8469" max="8470" width="16" style="1" customWidth="1"/>
    <col min="8471" max="8471" width="17" style="1" customWidth="1"/>
    <col min="8472" max="8472" width="12.7109375" style="1" customWidth="1"/>
    <col min="8473" max="8473" width="17" style="1" customWidth="1"/>
    <col min="8474" max="8474" width="6.28515625" style="1" customWidth="1"/>
    <col min="8475" max="8475" width="11" style="1" customWidth="1"/>
    <col min="8476" max="8476" width="7.140625" style="1" customWidth="1"/>
    <col min="8477" max="8477" width="11" style="1" customWidth="1"/>
    <col min="8478" max="8480" width="11.42578125" style="1" hidden="1" customWidth="1"/>
    <col min="8481" max="8705" width="11.42578125" style="1"/>
    <col min="8706" max="8706" width="9.85546875" style="1" customWidth="1"/>
    <col min="8707" max="8708" width="3.5703125" style="1" customWidth="1"/>
    <col min="8709" max="8709" width="7.85546875" style="1" customWidth="1"/>
    <col min="8710" max="8710" width="21.140625" style="1" customWidth="1"/>
    <col min="8711" max="8711" width="7.140625" style="1" customWidth="1"/>
    <col min="8712" max="8712" width="13.140625" style="1" customWidth="1"/>
    <col min="8713" max="8713" width="6.7109375" style="1" customWidth="1"/>
    <col min="8714" max="8714" width="13.140625" style="1" customWidth="1"/>
    <col min="8715" max="8715" width="6.85546875" style="1" customWidth="1"/>
    <col min="8716" max="8716" width="12.5703125" style="1" customWidth="1"/>
    <col min="8717" max="8717" width="8.28515625" style="1" customWidth="1"/>
    <col min="8718" max="8718" width="12.5703125" style="1" customWidth="1"/>
    <col min="8719" max="8719" width="7.140625" style="1" customWidth="1"/>
    <col min="8720" max="8720" width="13.140625" style="1" customWidth="1"/>
    <col min="8721" max="8721" width="8.140625" style="1" customWidth="1"/>
    <col min="8722" max="8722" width="14.7109375" style="1" customWidth="1"/>
    <col min="8723" max="8723" width="17.28515625" style="1" customWidth="1"/>
    <col min="8724" max="8724" width="17.5703125" style="1" customWidth="1"/>
    <col min="8725" max="8726" width="16" style="1" customWidth="1"/>
    <col min="8727" max="8727" width="17" style="1" customWidth="1"/>
    <col min="8728" max="8728" width="12.7109375" style="1" customWidth="1"/>
    <col min="8729" max="8729" width="17" style="1" customWidth="1"/>
    <col min="8730" max="8730" width="6.28515625" style="1" customWidth="1"/>
    <col min="8731" max="8731" width="11" style="1" customWidth="1"/>
    <col min="8732" max="8732" width="7.140625" style="1" customWidth="1"/>
    <col min="8733" max="8733" width="11" style="1" customWidth="1"/>
    <col min="8734" max="8736" width="11.42578125" style="1" hidden="1" customWidth="1"/>
    <col min="8737" max="8961" width="11.42578125" style="1"/>
    <col min="8962" max="8962" width="9.85546875" style="1" customWidth="1"/>
    <col min="8963" max="8964" width="3.5703125" style="1" customWidth="1"/>
    <col min="8965" max="8965" width="7.85546875" style="1" customWidth="1"/>
    <col min="8966" max="8966" width="21.140625" style="1" customWidth="1"/>
    <col min="8967" max="8967" width="7.140625" style="1" customWidth="1"/>
    <col min="8968" max="8968" width="13.140625" style="1" customWidth="1"/>
    <col min="8969" max="8969" width="6.7109375" style="1" customWidth="1"/>
    <col min="8970" max="8970" width="13.140625" style="1" customWidth="1"/>
    <col min="8971" max="8971" width="6.85546875" style="1" customWidth="1"/>
    <col min="8972" max="8972" width="12.5703125" style="1" customWidth="1"/>
    <col min="8973" max="8973" width="8.28515625" style="1" customWidth="1"/>
    <col min="8974" max="8974" width="12.5703125" style="1" customWidth="1"/>
    <col min="8975" max="8975" width="7.140625" style="1" customWidth="1"/>
    <col min="8976" max="8976" width="13.140625" style="1" customWidth="1"/>
    <col min="8977" max="8977" width="8.140625" style="1" customWidth="1"/>
    <col min="8978" max="8978" width="14.7109375" style="1" customWidth="1"/>
    <col min="8979" max="8979" width="17.28515625" style="1" customWidth="1"/>
    <col min="8980" max="8980" width="17.5703125" style="1" customWidth="1"/>
    <col min="8981" max="8982" width="16" style="1" customWidth="1"/>
    <col min="8983" max="8983" width="17" style="1" customWidth="1"/>
    <col min="8984" max="8984" width="12.7109375" style="1" customWidth="1"/>
    <col min="8985" max="8985" width="17" style="1" customWidth="1"/>
    <col min="8986" max="8986" width="6.28515625" style="1" customWidth="1"/>
    <col min="8987" max="8987" width="11" style="1" customWidth="1"/>
    <col min="8988" max="8988" width="7.140625" style="1" customWidth="1"/>
    <col min="8989" max="8989" width="11" style="1" customWidth="1"/>
    <col min="8990" max="8992" width="11.42578125" style="1" hidden="1" customWidth="1"/>
    <col min="8993" max="9217" width="11.42578125" style="1"/>
    <col min="9218" max="9218" width="9.85546875" style="1" customWidth="1"/>
    <col min="9219" max="9220" width="3.5703125" style="1" customWidth="1"/>
    <col min="9221" max="9221" width="7.85546875" style="1" customWidth="1"/>
    <col min="9222" max="9222" width="21.140625" style="1" customWidth="1"/>
    <col min="9223" max="9223" width="7.140625" style="1" customWidth="1"/>
    <col min="9224" max="9224" width="13.140625" style="1" customWidth="1"/>
    <col min="9225" max="9225" width="6.7109375" style="1" customWidth="1"/>
    <col min="9226" max="9226" width="13.140625" style="1" customWidth="1"/>
    <col min="9227" max="9227" width="6.85546875" style="1" customWidth="1"/>
    <col min="9228" max="9228" width="12.5703125" style="1" customWidth="1"/>
    <col min="9229" max="9229" width="8.28515625" style="1" customWidth="1"/>
    <col min="9230" max="9230" width="12.5703125" style="1" customWidth="1"/>
    <col min="9231" max="9231" width="7.140625" style="1" customWidth="1"/>
    <col min="9232" max="9232" width="13.140625" style="1" customWidth="1"/>
    <col min="9233" max="9233" width="8.140625" style="1" customWidth="1"/>
    <col min="9234" max="9234" width="14.7109375" style="1" customWidth="1"/>
    <col min="9235" max="9235" width="17.28515625" style="1" customWidth="1"/>
    <col min="9236" max="9236" width="17.5703125" style="1" customWidth="1"/>
    <col min="9237" max="9238" width="16" style="1" customWidth="1"/>
    <col min="9239" max="9239" width="17" style="1" customWidth="1"/>
    <col min="9240" max="9240" width="12.7109375" style="1" customWidth="1"/>
    <col min="9241" max="9241" width="17" style="1" customWidth="1"/>
    <col min="9242" max="9242" width="6.28515625" style="1" customWidth="1"/>
    <col min="9243" max="9243" width="11" style="1" customWidth="1"/>
    <col min="9244" max="9244" width="7.140625" style="1" customWidth="1"/>
    <col min="9245" max="9245" width="11" style="1" customWidth="1"/>
    <col min="9246" max="9248" width="11.42578125" style="1" hidden="1" customWidth="1"/>
    <col min="9249" max="9473" width="11.42578125" style="1"/>
    <col min="9474" max="9474" width="9.85546875" style="1" customWidth="1"/>
    <col min="9475" max="9476" width="3.5703125" style="1" customWidth="1"/>
    <col min="9477" max="9477" width="7.85546875" style="1" customWidth="1"/>
    <col min="9478" max="9478" width="21.140625" style="1" customWidth="1"/>
    <col min="9479" max="9479" width="7.140625" style="1" customWidth="1"/>
    <col min="9480" max="9480" width="13.140625" style="1" customWidth="1"/>
    <col min="9481" max="9481" width="6.7109375" style="1" customWidth="1"/>
    <col min="9482" max="9482" width="13.140625" style="1" customWidth="1"/>
    <col min="9483" max="9483" width="6.85546875" style="1" customWidth="1"/>
    <col min="9484" max="9484" width="12.5703125" style="1" customWidth="1"/>
    <col min="9485" max="9485" width="8.28515625" style="1" customWidth="1"/>
    <col min="9486" max="9486" width="12.5703125" style="1" customWidth="1"/>
    <col min="9487" max="9487" width="7.140625" style="1" customWidth="1"/>
    <col min="9488" max="9488" width="13.140625" style="1" customWidth="1"/>
    <col min="9489" max="9489" width="8.140625" style="1" customWidth="1"/>
    <col min="9490" max="9490" width="14.7109375" style="1" customWidth="1"/>
    <col min="9491" max="9491" width="17.28515625" style="1" customWidth="1"/>
    <col min="9492" max="9492" width="17.5703125" style="1" customWidth="1"/>
    <col min="9493" max="9494" width="16" style="1" customWidth="1"/>
    <col min="9495" max="9495" width="17" style="1" customWidth="1"/>
    <col min="9496" max="9496" width="12.7109375" style="1" customWidth="1"/>
    <col min="9497" max="9497" width="17" style="1" customWidth="1"/>
    <col min="9498" max="9498" width="6.28515625" style="1" customWidth="1"/>
    <col min="9499" max="9499" width="11" style="1" customWidth="1"/>
    <col min="9500" max="9500" width="7.140625" style="1" customWidth="1"/>
    <col min="9501" max="9501" width="11" style="1" customWidth="1"/>
    <col min="9502" max="9504" width="11.42578125" style="1" hidden="1" customWidth="1"/>
    <col min="9505" max="9729" width="11.42578125" style="1"/>
    <col min="9730" max="9730" width="9.85546875" style="1" customWidth="1"/>
    <col min="9731" max="9732" width="3.5703125" style="1" customWidth="1"/>
    <col min="9733" max="9733" width="7.85546875" style="1" customWidth="1"/>
    <col min="9734" max="9734" width="21.140625" style="1" customWidth="1"/>
    <col min="9735" max="9735" width="7.140625" style="1" customWidth="1"/>
    <col min="9736" max="9736" width="13.140625" style="1" customWidth="1"/>
    <col min="9737" max="9737" width="6.7109375" style="1" customWidth="1"/>
    <col min="9738" max="9738" width="13.140625" style="1" customWidth="1"/>
    <col min="9739" max="9739" width="6.85546875" style="1" customWidth="1"/>
    <col min="9740" max="9740" width="12.5703125" style="1" customWidth="1"/>
    <col min="9741" max="9741" width="8.28515625" style="1" customWidth="1"/>
    <col min="9742" max="9742" width="12.5703125" style="1" customWidth="1"/>
    <col min="9743" max="9743" width="7.140625" style="1" customWidth="1"/>
    <col min="9744" max="9744" width="13.140625" style="1" customWidth="1"/>
    <col min="9745" max="9745" width="8.140625" style="1" customWidth="1"/>
    <col min="9746" max="9746" width="14.7109375" style="1" customWidth="1"/>
    <col min="9747" max="9747" width="17.28515625" style="1" customWidth="1"/>
    <col min="9748" max="9748" width="17.5703125" style="1" customWidth="1"/>
    <col min="9749" max="9750" width="16" style="1" customWidth="1"/>
    <col min="9751" max="9751" width="17" style="1" customWidth="1"/>
    <col min="9752" max="9752" width="12.7109375" style="1" customWidth="1"/>
    <col min="9753" max="9753" width="17" style="1" customWidth="1"/>
    <col min="9754" max="9754" width="6.28515625" style="1" customWidth="1"/>
    <col min="9755" max="9755" width="11" style="1" customWidth="1"/>
    <col min="9756" max="9756" width="7.140625" style="1" customWidth="1"/>
    <col min="9757" max="9757" width="11" style="1" customWidth="1"/>
    <col min="9758" max="9760" width="11.42578125" style="1" hidden="1" customWidth="1"/>
    <col min="9761" max="9985" width="11.42578125" style="1"/>
    <col min="9986" max="9986" width="9.85546875" style="1" customWidth="1"/>
    <col min="9987" max="9988" width="3.5703125" style="1" customWidth="1"/>
    <col min="9989" max="9989" width="7.85546875" style="1" customWidth="1"/>
    <col min="9990" max="9990" width="21.140625" style="1" customWidth="1"/>
    <col min="9991" max="9991" width="7.140625" style="1" customWidth="1"/>
    <col min="9992" max="9992" width="13.140625" style="1" customWidth="1"/>
    <col min="9993" max="9993" width="6.7109375" style="1" customWidth="1"/>
    <col min="9994" max="9994" width="13.140625" style="1" customWidth="1"/>
    <col min="9995" max="9995" width="6.85546875" style="1" customWidth="1"/>
    <col min="9996" max="9996" width="12.5703125" style="1" customWidth="1"/>
    <col min="9997" max="9997" width="8.28515625" style="1" customWidth="1"/>
    <col min="9998" max="9998" width="12.5703125" style="1" customWidth="1"/>
    <col min="9999" max="9999" width="7.140625" style="1" customWidth="1"/>
    <col min="10000" max="10000" width="13.140625" style="1" customWidth="1"/>
    <col min="10001" max="10001" width="8.140625" style="1" customWidth="1"/>
    <col min="10002" max="10002" width="14.7109375" style="1" customWidth="1"/>
    <col min="10003" max="10003" width="17.28515625" style="1" customWidth="1"/>
    <col min="10004" max="10004" width="17.5703125" style="1" customWidth="1"/>
    <col min="10005" max="10006" width="16" style="1" customWidth="1"/>
    <col min="10007" max="10007" width="17" style="1" customWidth="1"/>
    <col min="10008" max="10008" width="12.7109375" style="1" customWidth="1"/>
    <col min="10009" max="10009" width="17" style="1" customWidth="1"/>
    <col min="10010" max="10010" width="6.28515625" style="1" customWidth="1"/>
    <col min="10011" max="10011" width="11" style="1" customWidth="1"/>
    <col min="10012" max="10012" width="7.140625" style="1" customWidth="1"/>
    <col min="10013" max="10013" width="11" style="1" customWidth="1"/>
    <col min="10014" max="10016" width="11.42578125" style="1" hidden="1" customWidth="1"/>
    <col min="10017" max="10241" width="11.42578125" style="1"/>
    <col min="10242" max="10242" width="9.85546875" style="1" customWidth="1"/>
    <col min="10243" max="10244" width="3.5703125" style="1" customWidth="1"/>
    <col min="10245" max="10245" width="7.85546875" style="1" customWidth="1"/>
    <col min="10246" max="10246" width="21.140625" style="1" customWidth="1"/>
    <col min="10247" max="10247" width="7.140625" style="1" customWidth="1"/>
    <col min="10248" max="10248" width="13.140625" style="1" customWidth="1"/>
    <col min="10249" max="10249" width="6.7109375" style="1" customWidth="1"/>
    <col min="10250" max="10250" width="13.140625" style="1" customWidth="1"/>
    <col min="10251" max="10251" width="6.85546875" style="1" customWidth="1"/>
    <col min="10252" max="10252" width="12.5703125" style="1" customWidth="1"/>
    <col min="10253" max="10253" width="8.28515625" style="1" customWidth="1"/>
    <col min="10254" max="10254" width="12.5703125" style="1" customWidth="1"/>
    <col min="10255" max="10255" width="7.140625" style="1" customWidth="1"/>
    <col min="10256" max="10256" width="13.140625" style="1" customWidth="1"/>
    <col min="10257" max="10257" width="8.140625" style="1" customWidth="1"/>
    <col min="10258" max="10258" width="14.7109375" style="1" customWidth="1"/>
    <col min="10259" max="10259" width="17.28515625" style="1" customWidth="1"/>
    <col min="10260" max="10260" width="17.5703125" style="1" customWidth="1"/>
    <col min="10261" max="10262" width="16" style="1" customWidth="1"/>
    <col min="10263" max="10263" width="17" style="1" customWidth="1"/>
    <col min="10264" max="10264" width="12.7109375" style="1" customWidth="1"/>
    <col min="10265" max="10265" width="17" style="1" customWidth="1"/>
    <col min="10266" max="10266" width="6.28515625" style="1" customWidth="1"/>
    <col min="10267" max="10267" width="11" style="1" customWidth="1"/>
    <col min="10268" max="10268" width="7.140625" style="1" customWidth="1"/>
    <col min="10269" max="10269" width="11" style="1" customWidth="1"/>
    <col min="10270" max="10272" width="11.42578125" style="1" hidden="1" customWidth="1"/>
    <col min="10273" max="10497" width="11.42578125" style="1"/>
    <col min="10498" max="10498" width="9.85546875" style="1" customWidth="1"/>
    <col min="10499" max="10500" width="3.5703125" style="1" customWidth="1"/>
    <col min="10501" max="10501" width="7.85546875" style="1" customWidth="1"/>
    <col min="10502" max="10502" width="21.140625" style="1" customWidth="1"/>
    <col min="10503" max="10503" width="7.140625" style="1" customWidth="1"/>
    <col min="10504" max="10504" width="13.140625" style="1" customWidth="1"/>
    <col min="10505" max="10505" width="6.7109375" style="1" customWidth="1"/>
    <col min="10506" max="10506" width="13.140625" style="1" customWidth="1"/>
    <col min="10507" max="10507" width="6.85546875" style="1" customWidth="1"/>
    <col min="10508" max="10508" width="12.5703125" style="1" customWidth="1"/>
    <col min="10509" max="10509" width="8.28515625" style="1" customWidth="1"/>
    <col min="10510" max="10510" width="12.5703125" style="1" customWidth="1"/>
    <col min="10511" max="10511" width="7.140625" style="1" customWidth="1"/>
    <col min="10512" max="10512" width="13.140625" style="1" customWidth="1"/>
    <col min="10513" max="10513" width="8.140625" style="1" customWidth="1"/>
    <col min="10514" max="10514" width="14.7109375" style="1" customWidth="1"/>
    <col min="10515" max="10515" width="17.28515625" style="1" customWidth="1"/>
    <col min="10516" max="10516" width="17.5703125" style="1" customWidth="1"/>
    <col min="10517" max="10518" width="16" style="1" customWidth="1"/>
    <col min="10519" max="10519" width="17" style="1" customWidth="1"/>
    <col min="10520" max="10520" width="12.7109375" style="1" customWidth="1"/>
    <col min="10521" max="10521" width="17" style="1" customWidth="1"/>
    <col min="10522" max="10522" width="6.28515625" style="1" customWidth="1"/>
    <col min="10523" max="10523" width="11" style="1" customWidth="1"/>
    <col min="10524" max="10524" width="7.140625" style="1" customWidth="1"/>
    <col min="10525" max="10525" width="11" style="1" customWidth="1"/>
    <col min="10526" max="10528" width="11.42578125" style="1" hidden="1" customWidth="1"/>
    <col min="10529" max="10753" width="11.42578125" style="1"/>
    <col min="10754" max="10754" width="9.85546875" style="1" customWidth="1"/>
    <col min="10755" max="10756" width="3.5703125" style="1" customWidth="1"/>
    <col min="10757" max="10757" width="7.85546875" style="1" customWidth="1"/>
    <col min="10758" max="10758" width="21.140625" style="1" customWidth="1"/>
    <col min="10759" max="10759" width="7.140625" style="1" customWidth="1"/>
    <col min="10760" max="10760" width="13.140625" style="1" customWidth="1"/>
    <col min="10761" max="10761" width="6.7109375" style="1" customWidth="1"/>
    <col min="10762" max="10762" width="13.140625" style="1" customWidth="1"/>
    <col min="10763" max="10763" width="6.85546875" style="1" customWidth="1"/>
    <col min="10764" max="10764" width="12.5703125" style="1" customWidth="1"/>
    <col min="10765" max="10765" width="8.28515625" style="1" customWidth="1"/>
    <col min="10766" max="10766" width="12.5703125" style="1" customWidth="1"/>
    <col min="10767" max="10767" width="7.140625" style="1" customWidth="1"/>
    <col min="10768" max="10768" width="13.140625" style="1" customWidth="1"/>
    <col min="10769" max="10769" width="8.140625" style="1" customWidth="1"/>
    <col min="10770" max="10770" width="14.7109375" style="1" customWidth="1"/>
    <col min="10771" max="10771" width="17.28515625" style="1" customWidth="1"/>
    <col min="10772" max="10772" width="17.5703125" style="1" customWidth="1"/>
    <col min="10773" max="10774" width="16" style="1" customWidth="1"/>
    <col min="10775" max="10775" width="17" style="1" customWidth="1"/>
    <col min="10776" max="10776" width="12.7109375" style="1" customWidth="1"/>
    <col min="10777" max="10777" width="17" style="1" customWidth="1"/>
    <col min="10778" max="10778" width="6.28515625" style="1" customWidth="1"/>
    <col min="10779" max="10779" width="11" style="1" customWidth="1"/>
    <col min="10780" max="10780" width="7.140625" style="1" customWidth="1"/>
    <col min="10781" max="10781" width="11" style="1" customWidth="1"/>
    <col min="10782" max="10784" width="11.42578125" style="1" hidden="1" customWidth="1"/>
    <col min="10785" max="11009" width="11.42578125" style="1"/>
    <col min="11010" max="11010" width="9.85546875" style="1" customWidth="1"/>
    <col min="11011" max="11012" width="3.5703125" style="1" customWidth="1"/>
    <col min="11013" max="11013" width="7.85546875" style="1" customWidth="1"/>
    <col min="11014" max="11014" width="21.140625" style="1" customWidth="1"/>
    <col min="11015" max="11015" width="7.140625" style="1" customWidth="1"/>
    <col min="11016" max="11016" width="13.140625" style="1" customWidth="1"/>
    <col min="11017" max="11017" width="6.7109375" style="1" customWidth="1"/>
    <col min="11018" max="11018" width="13.140625" style="1" customWidth="1"/>
    <col min="11019" max="11019" width="6.85546875" style="1" customWidth="1"/>
    <col min="11020" max="11020" width="12.5703125" style="1" customWidth="1"/>
    <col min="11021" max="11021" width="8.28515625" style="1" customWidth="1"/>
    <col min="11022" max="11022" width="12.5703125" style="1" customWidth="1"/>
    <col min="11023" max="11023" width="7.140625" style="1" customWidth="1"/>
    <col min="11024" max="11024" width="13.140625" style="1" customWidth="1"/>
    <col min="11025" max="11025" width="8.140625" style="1" customWidth="1"/>
    <col min="11026" max="11026" width="14.7109375" style="1" customWidth="1"/>
    <col min="11027" max="11027" width="17.28515625" style="1" customWidth="1"/>
    <col min="11028" max="11028" width="17.5703125" style="1" customWidth="1"/>
    <col min="11029" max="11030" width="16" style="1" customWidth="1"/>
    <col min="11031" max="11031" width="17" style="1" customWidth="1"/>
    <col min="11032" max="11032" width="12.7109375" style="1" customWidth="1"/>
    <col min="11033" max="11033" width="17" style="1" customWidth="1"/>
    <col min="11034" max="11034" width="6.28515625" style="1" customWidth="1"/>
    <col min="11035" max="11035" width="11" style="1" customWidth="1"/>
    <col min="11036" max="11036" width="7.140625" style="1" customWidth="1"/>
    <col min="11037" max="11037" width="11" style="1" customWidth="1"/>
    <col min="11038" max="11040" width="11.42578125" style="1" hidden="1" customWidth="1"/>
    <col min="11041" max="11265" width="11.42578125" style="1"/>
    <col min="11266" max="11266" width="9.85546875" style="1" customWidth="1"/>
    <col min="11267" max="11268" width="3.5703125" style="1" customWidth="1"/>
    <col min="11269" max="11269" width="7.85546875" style="1" customWidth="1"/>
    <col min="11270" max="11270" width="21.140625" style="1" customWidth="1"/>
    <col min="11271" max="11271" width="7.140625" style="1" customWidth="1"/>
    <col min="11272" max="11272" width="13.140625" style="1" customWidth="1"/>
    <col min="11273" max="11273" width="6.7109375" style="1" customWidth="1"/>
    <col min="11274" max="11274" width="13.140625" style="1" customWidth="1"/>
    <col min="11275" max="11275" width="6.85546875" style="1" customWidth="1"/>
    <col min="11276" max="11276" width="12.5703125" style="1" customWidth="1"/>
    <col min="11277" max="11277" width="8.28515625" style="1" customWidth="1"/>
    <col min="11278" max="11278" width="12.5703125" style="1" customWidth="1"/>
    <col min="11279" max="11279" width="7.140625" style="1" customWidth="1"/>
    <col min="11280" max="11280" width="13.140625" style="1" customWidth="1"/>
    <col min="11281" max="11281" width="8.140625" style="1" customWidth="1"/>
    <col min="11282" max="11282" width="14.7109375" style="1" customWidth="1"/>
    <col min="11283" max="11283" width="17.28515625" style="1" customWidth="1"/>
    <col min="11284" max="11284" width="17.5703125" style="1" customWidth="1"/>
    <col min="11285" max="11286" width="16" style="1" customWidth="1"/>
    <col min="11287" max="11287" width="17" style="1" customWidth="1"/>
    <col min="11288" max="11288" width="12.7109375" style="1" customWidth="1"/>
    <col min="11289" max="11289" width="17" style="1" customWidth="1"/>
    <col min="11290" max="11290" width="6.28515625" style="1" customWidth="1"/>
    <col min="11291" max="11291" width="11" style="1" customWidth="1"/>
    <col min="11292" max="11292" width="7.140625" style="1" customWidth="1"/>
    <col min="11293" max="11293" width="11" style="1" customWidth="1"/>
    <col min="11294" max="11296" width="11.42578125" style="1" hidden="1" customWidth="1"/>
    <col min="11297" max="11521" width="11.42578125" style="1"/>
    <col min="11522" max="11522" width="9.85546875" style="1" customWidth="1"/>
    <col min="11523" max="11524" width="3.5703125" style="1" customWidth="1"/>
    <col min="11525" max="11525" width="7.85546875" style="1" customWidth="1"/>
    <col min="11526" max="11526" width="21.140625" style="1" customWidth="1"/>
    <col min="11527" max="11527" width="7.140625" style="1" customWidth="1"/>
    <col min="11528" max="11528" width="13.140625" style="1" customWidth="1"/>
    <col min="11529" max="11529" width="6.7109375" style="1" customWidth="1"/>
    <col min="11530" max="11530" width="13.140625" style="1" customWidth="1"/>
    <col min="11531" max="11531" width="6.85546875" style="1" customWidth="1"/>
    <col min="11532" max="11532" width="12.5703125" style="1" customWidth="1"/>
    <col min="11533" max="11533" width="8.28515625" style="1" customWidth="1"/>
    <col min="11534" max="11534" width="12.5703125" style="1" customWidth="1"/>
    <col min="11535" max="11535" width="7.140625" style="1" customWidth="1"/>
    <col min="11536" max="11536" width="13.140625" style="1" customWidth="1"/>
    <col min="11537" max="11537" width="8.140625" style="1" customWidth="1"/>
    <col min="11538" max="11538" width="14.7109375" style="1" customWidth="1"/>
    <col min="11539" max="11539" width="17.28515625" style="1" customWidth="1"/>
    <col min="11540" max="11540" width="17.5703125" style="1" customWidth="1"/>
    <col min="11541" max="11542" width="16" style="1" customWidth="1"/>
    <col min="11543" max="11543" width="17" style="1" customWidth="1"/>
    <col min="11544" max="11544" width="12.7109375" style="1" customWidth="1"/>
    <col min="11545" max="11545" width="17" style="1" customWidth="1"/>
    <col min="11546" max="11546" width="6.28515625" style="1" customWidth="1"/>
    <col min="11547" max="11547" width="11" style="1" customWidth="1"/>
    <col min="11548" max="11548" width="7.140625" style="1" customWidth="1"/>
    <col min="11549" max="11549" width="11" style="1" customWidth="1"/>
    <col min="11550" max="11552" width="11.42578125" style="1" hidden="1" customWidth="1"/>
    <col min="11553" max="11777" width="11.42578125" style="1"/>
    <col min="11778" max="11778" width="9.85546875" style="1" customWidth="1"/>
    <col min="11779" max="11780" width="3.5703125" style="1" customWidth="1"/>
    <col min="11781" max="11781" width="7.85546875" style="1" customWidth="1"/>
    <col min="11782" max="11782" width="21.140625" style="1" customWidth="1"/>
    <col min="11783" max="11783" width="7.140625" style="1" customWidth="1"/>
    <col min="11784" max="11784" width="13.140625" style="1" customWidth="1"/>
    <col min="11785" max="11785" width="6.7109375" style="1" customWidth="1"/>
    <col min="11786" max="11786" width="13.140625" style="1" customWidth="1"/>
    <col min="11787" max="11787" width="6.85546875" style="1" customWidth="1"/>
    <col min="11788" max="11788" width="12.5703125" style="1" customWidth="1"/>
    <col min="11789" max="11789" width="8.28515625" style="1" customWidth="1"/>
    <col min="11790" max="11790" width="12.5703125" style="1" customWidth="1"/>
    <col min="11791" max="11791" width="7.140625" style="1" customWidth="1"/>
    <col min="11792" max="11792" width="13.140625" style="1" customWidth="1"/>
    <col min="11793" max="11793" width="8.140625" style="1" customWidth="1"/>
    <col min="11794" max="11794" width="14.7109375" style="1" customWidth="1"/>
    <col min="11795" max="11795" width="17.28515625" style="1" customWidth="1"/>
    <col min="11796" max="11796" width="17.5703125" style="1" customWidth="1"/>
    <col min="11797" max="11798" width="16" style="1" customWidth="1"/>
    <col min="11799" max="11799" width="17" style="1" customWidth="1"/>
    <col min="11800" max="11800" width="12.7109375" style="1" customWidth="1"/>
    <col min="11801" max="11801" width="17" style="1" customWidth="1"/>
    <col min="11802" max="11802" width="6.28515625" style="1" customWidth="1"/>
    <col min="11803" max="11803" width="11" style="1" customWidth="1"/>
    <col min="11804" max="11804" width="7.140625" style="1" customWidth="1"/>
    <col min="11805" max="11805" width="11" style="1" customWidth="1"/>
    <col min="11806" max="11808" width="11.42578125" style="1" hidden="1" customWidth="1"/>
    <col min="11809" max="12033" width="11.42578125" style="1"/>
    <col min="12034" max="12034" width="9.85546875" style="1" customWidth="1"/>
    <col min="12035" max="12036" width="3.5703125" style="1" customWidth="1"/>
    <col min="12037" max="12037" width="7.85546875" style="1" customWidth="1"/>
    <col min="12038" max="12038" width="21.140625" style="1" customWidth="1"/>
    <col min="12039" max="12039" width="7.140625" style="1" customWidth="1"/>
    <col min="12040" max="12040" width="13.140625" style="1" customWidth="1"/>
    <col min="12041" max="12041" width="6.7109375" style="1" customWidth="1"/>
    <col min="12042" max="12042" width="13.140625" style="1" customWidth="1"/>
    <col min="12043" max="12043" width="6.85546875" style="1" customWidth="1"/>
    <col min="12044" max="12044" width="12.5703125" style="1" customWidth="1"/>
    <col min="12045" max="12045" width="8.28515625" style="1" customWidth="1"/>
    <col min="12046" max="12046" width="12.5703125" style="1" customWidth="1"/>
    <col min="12047" max="12047" width="7.140625" style="1" customWidth="1"/>
    <col min="12048" max="12048" width="13.140625" style="1" customWidth="1"/>
    <col min="12049" max="12049" width="8.140625" style="1" customWidth="1"/>
    <col min="12050" max="12050" width="14.7109375" style="1" customWidth="1"/>
    <col min="12051" max="12051" width="17.28515625" style="1" customWidth="1"/>
    <col min="12052" max="12052" width="17.5703125" style="1" customWidth="1"/>
    <col min="12053" max="12054" width="16" style="1" customWidth="1"/>
    <col min="12055" max="12055" width="17" style="1" customWidth="1"/>
    <col min="12056" max="12056" width="12.7109375" style="1" customWidth="1"/>
    <col min="12057" max="12057" width="17" style="1" customWidth="1"/>
    <col min="12058" max="12058" width="6.28515625" style="1" customWidth="1"/>
    <col min="12059" max="12059" width="11" style="1" customWidth="1"/>
    <col min="12060" max="12060" width="7.140625" style="1" customWidth="1"/>
    <col min="12061" max="12061" width="11" style="1" customWidth="1"/>
    <col min="12062" max="12064" width="11.42578125" style="1" hidden="1" customWidth="1"/>
    <col min="12065" max="12289" width="11.42578125" style="1"/>
    <col min="12290" max="12290" width="9.85546875" style="1" customWidth="1"/>
    <col min="12291" max="12292" width="3.5703125" style="1" customWidth="1"/>
    <col min="12293" max="12293" width="7.85546875" style="1" customWidth="1"/>
    <col min="12294" max="12294" width="21.140625" style="1" customWidth="1"/>
    <col min="12295" max="12295" width="7.140625" style="1" customWidth="1"/>
    <col min="12296" max="12296" width="13.140625" style="1" customWidth="1"/>
    <col min="12297" max="12297" width="6.7109375" style="1" customWidth="1"/>
    <col min="12298" max="12298" width="13.140625" style="1" customWidth="1"/>
    <col min="12299" max="12299" width="6.85546875" style="1" customWidth="1"/>
    <col min="12300" max="12300" width="12.5703125" style="1" customWidth="1"/>
    <col min="12301" max="12301" width="8.28515625" style="1" customWidth="1"/>
    <col min="12302" max="12302" width="12.5703125" style="1" customWidth="1"/>
    <col min="12303" max="12303" width="7.140625" style="1" customWidth="1"/>
    <col min="12304" max="12304" width="13.140625" style="1" customWidth="1"/>
    <col min="12305" max="12305" width="8.140625" style="1" customWidth="1"/>
    <col min="12306" max="12306" width="14.7109375" style="1" customWidth="1"/>
    <col min="12307" max="12307" width="17.28515625" style="1" customWidth="1"/>
    <col min="12308" max="12308" width="17.5703125" style="1" customWidth="1"/>
    <col min="12309" max="12310" width="16" style="1" customWidth="1"/>
    <col min="12311" max="12311" width="17" style="1" customWidth="1"/>
    <col min="12312" max="12312" width="12.7109375" style="1" customWidth="1"/>
    <col min="12313" max="12313" width="17" style="1" customWidth="1"/>
    <col min="12314" max="12314" width="6.28515625" style="1" customWidth="1"/>
    <col min="12315" max="12315" width="11" style="1" customWidth="1"/>
    <col min="12316" max="12316" width="7.140625" style="1" customWidth="1"/>
    <col min="12317" max="12317" width="11" style="1" customWidth="1"/>
    <col min="12318" max="12320" width="11.42578125" style="1" hidden="1" customWidth="1"/>
    <col min="12321" max="12545" width="11.42578125" style="1"/>
    <col min="12546" max="12546" width="9.85546875" style="1" customWidth="1"/>
    <col min="12547" max="12548" width="3.5703125" style="1" customWidth="1"/>
    <col min="12549" max="12549" width="7.85546875" style="1" customWidth="1"/>
    <col min="12550" max="12550" width="21.140625" style="1" customWidth="1"/>
    <col min="12551" max="12551" width="7.140625" style="1" customWidth="1"/>
    <col min="12552" max="12552" width="13.140625" style="1" customWidth="1"/>
    <col min="12553" max="12553" width="6.7109375" style="1" customWidth="1"/>
    <col min="12554" max="12554" width="13.140625" style="1" customWidth="1"/>
    <col min="12555" max="12555" width="6.85546875" style="1" customWidth="1"/>
    <col min="12556" max="12556" width="12.5703125" style="1" customWidth="1"/>
    <col min="12557" max="12557" width="8.28515625" style="1" customWidth="1"/>
    <col min="12558" max="12558" width="12.5703125" style="1" customWidth="1"/>
    <col min="12559" max="12559" width="7.140625" style="1" customWidth="1"/>
    <col min="12560" max="12560" width="13.140625" style="1" customWidth="1"/>
    <col min="12561" max="12561" width="8.140625" style="1" customWidth="1"/>
    <col min="12562" max="12562" width="14.7109375" style="1" customWidth="1"/>
    <col min="12563" max="12563" width="17.28515625" style="1" customWidth="1"/>
    <col min="12564" max="12564" width="17.5703125" style="1" customWidth="1"/>
    <col min="12565" max="12566" width="16" style="1" customWidth="1"/>
    <col min="12567" max="12567" width="17" style="1" customWidth="1"/>
    <col min="12568" max="12568" width="12.7109375" style="1" customWidth="1"/>
    <col min="12569" max="12569" width="17" style="1" customWidth="1"/>
    <col min="12570" max="12570" width="6.28515625" style="1" customWidth="1"/>
    <col min="12571" max="12571" width="11" style="1" customWidth="1"/>
    <col min="12572" max="12572" width="7.140625" style="1" customWidth="1"/>
    <col min="12573" max="12573" width="11" style="1" customWidth="1"/>
    <col min="12574" max="12576" width="11.42578125" style="1" hidden="1" customWidth="1"/>
    <col min="12577" max="12801" width="11.42578125" style="1"/>
    <col min="12802" max="12802" width="9.85546875" style="1" customWidth="1"/>
    <col min="12803" max="12804" width="3.5703125" style="1" customWidth="1"/>
    <col min="12805" max="12805" width="7.85546875" style="1" customWidth="1"/>
    <col min="12806" max="12806" width="21.140625" style="1" customWidth="1"/>
    <col min="12807" max="12807" width="7.140625" style="1" customWidth="1"/>
    <col min="12808" max="12808" width="13.140625" style="1" customWidth="1"/>
    <col min="12809" max="12809" width="6.7109375" style="1" customWidth="1"/>
    <col min="12810" max="12810" width="13.140625" style="1" customWidth="1"/>
    <col min="12811" max="12811" width="6.85546875" style="1" customWidth="1"/>
    <col min="12812" max="12812" width="12.5703125" style="1" customWidth="1"/>
    <col min="12813" max="12813" width="8.28515625" style="1" customWidth="1"/>
    <col min="12814" max="12814" width="12.5703125" style="1" customWidth="1"/>
    <col min="12815" max="12815" width="7.140625" style="1" customWidth="1"/>
    <col min="12816" max="12816" width="13.140625" style="1" customWidth="1"/>
    <col min="12817" max="12817" width="8.140625" style="1" customWidth="1"/>
    <col min="12818" max="12818" width="14.7109375" style="1" customWidth="1"/>
    <col min="12819" max="12819" width="17.28515625" style="1" customWidth="1"/>
    <col min="12820" max="12820" width="17.5703125" style="1" customWidth="1"/>
    <col min="12821" max="12822" width="16" style="1" customWidth="1"/>
    <col min="12823" max="12823" width="17" style="1" customWidth="1"/>
    <col min="12824" max="12824" width="12.7109375" style="1" customWidth="1"/>
    <col min="12825" max="12825" width="17" style="1" customWidth="1"/>
    <col min="12826" max="12826" width="6.28515625" style="1" customWidth="1"/>
    <col min="12827" max="12827" width="11" style="1" customWidth="1"/>
    <col min="12828" max="12828" width="7.140625" style="1" customWidth="1"/>
    <col min="12829" max="12829" width="11" style="1" customWidth="1"/>
    <col min="12830" max="12832" width="11.42578125" style="1" hidden="1" customWidth="1"/>
    <col min="12833" max="13057" width="11.42578125" style="1"/>
    <col min="13058" max="13058" width="9.85546875" style="1" customWidth="1"/>
    <col min="13059" max="13060" width="3.5703125" style="1" customWidth="1"/>
    <col min="13061" max="13061" width="7.85546875" style="1" customWidth="1"/>
    <col min="13062" max="13062" width="21.140625" style="1" customWidth="1"/>
    <col min="13063" max="13063" width="7.140625" style="1" customWidth="1"/>
    <col min="13064" max="13064" width="13.140625" style="1" customWidth="1"/>
    <col min="13065" max="13065" width="6.7109375" style="1" customWidth="1"/>
    <col min="13066" max="13066" width="13.140625" style="1" customWidth="1"/>
    <col min="13067" max="13067" width="6.85546875" style="1" customWidth="1"/>
    <col min="13068" max="13068" width="12.5703125" style="1" customWidth="1"/>
    <col min="13069" max="13069" width="8.28515625" style="1" customWidth="1"/>
    <col min="13070" max="13070" width="12.5703125" style="1" customWidth="1"/>
    <col min="13071" max="13071" width="7.140625" style="1" customWidth="1"/>
    <col min="13072" max="13072" width="13.140625" style="1" customWidth="1"/>
    <col min="13073" max="13073" width="8.140625" style="1" customWidth="1"/>
    <col min="13074" max="13074" width="14.7109375" style="1" customWidth="1"/>
    <col min="13075" max="13075" width="17.28515625" style="1" customWidth="1"/>
    <col min="13076" max="13076" width="17.5703125" style="1" customWidth="1"/>
    <col min="13077" max="13078" width="16" style="1" customWidth="1"/>
    <col min="13079" max="13079" width="17" style="1" customWidth="1"/>
    <col min="13080" max="13080" width="12.7109375" style="1" customWidth="1"/>
    <col min="13081" max="13081" width="17" style="1" customWidth="1"/>
    <col min="13082" max="13082" width="6.28515625" style="1" customWidth="1"/>
    <col min="13083" max="13083" width="11" style="1" customWidth="1"/>
    <col min="13084" max="13084" width="7.140625" style="1" customWidth="1"/>
    <col min="13085" max="13085" width="11" style="1" customWidth="1"/>
    <col min="13086" max="13088" width="11.42578125" style="1" hidden="1" customWidth="1"/>
    <col min="13089" max="13313" width="11.42578125" style="1"/>
    <col min="13314" max="13314" width="9.85546875" style="1" customWidth="1"/>
    <col min="13315" max="13316" width="3.5703125" style="1" customWidth="1"/>
    <col min="13317" max="13317" width="7.85546875" style="1" customWidth="1"/>
    <col min="13318" max="13318" width="21.140625" style="1" customWidth="1"/>
    <col min="13319" max="13319" width="7.140625" style="1" customWidth="1"/>
    <col min="13320" max="13320" width="13.140625" style="1" customWidth="1"/>
    <col min="13321" max="13321" width="6.7109375" style="1" customWidth="1"/>
    <col min="13322" max="13322" width="13.140625" style="1" customWidth="1"/>
    <col min="13323" max="13323" width="6.85546875" style="1" customWidth="1"/>
    <col min="13324" max="13324" width="12.5703125" style="1" customWidth="1"/>
    <col min="13325" max="13325" width="8.28515625" style="1" customWidth="1"/>
    <col min="13326" max="13326" width="12.5703125" style="1" customWidth="1"/>
    <col min="13327" max="13327" width="7.140625" style="1" customWidth="1"/>
    <col min="13328" max="13328" width="13.140625" style="1" customWidth="1"/>
    <col min="13329" max="13329" width="8.140625" style="1" customWidth="1"/>
    <col min="13330" max="13330" width="14.7109375" style="1" customWidth="1"/>
    <col min="13331" max="13331" width="17.28515625" style="1" customWidth="1"/>
    <col min="13332" max="13332" width="17.5703125" style="1" customWidth="1"/>
    <col min="13333" max="13334" width="16" style="1" customWidth="1"/>
    <col min="13335" max="13335" width="17" style="1" customWidth="1"/>
    <col min="13336" max="13336" width="12.7109375" style="1" customWidth="1"/>
    <col min="13337" max="13337" width="17" style="1" customWidth="1"/>
    <col min="13338" max="13338" width="6.28515625" style="1" customWidth="1"/>
    <col min="13339" max="13339" width="11" style="1" customWidth="1"/>
    <col min="13340" max="13340" width="7.140625" style="1" customWidth="1"/>
    <col min="13341" max="13341" width="11" style="1" customWidth="1"/>
    <col min="13342" max="13344" width="11.42578125" style="1" hidden="1" customWidth="1"/>
    <col min="13345" max="13569" width="11.42578125" style="1"/>
    <col min="13570" max="13570" width="9.85546875" style="1" customWidth="1"/>
    <col min="13571" max="13572" width="3.5703125" style="1" customWidth="1"/>
    <col min="13573" max="13573" width="7.85546875" style="1" customWidth="1"/>
    <col min="13574" max="13574" width="21.140625" style="1" customWidth="1"/>
    <col min="13575" max="13575" width="7.140625" style="1" customWidth="1"/>
    <col min="13576" max="13576" width="13.140625" style="1" customWidth="1"/>
    <col min="13577" max="13577" width="6.7109375" style="1" customWidth="1"/>
    <col min="13578" max="13578" width="13.140625" style="1" customWidth="1"/>
    <col min="13579" max="13579" width="6.85546875" style="1" customWidth="1"/>
    <col min="13580" max="13580" width="12.5703125" style="1" customWidth="1"/>
    <col min="13581" max="13581" width="8.28515625" style="1" customWidth="1"/>
    <col min="13582" max="13582" width="12.5703125" style="1" customWidth="1"/>
    <col min="13583" max="13583" width="7.140625" style="1" customWidth="1"/>
    <col min="13584" max="13584" width="13.140625" style="1" customWidth="1"/>
    <col min="13585" max="13585" width="8.140625" style="1" customWidth="1"/>
    <col min="13586" max="13586" width="14.7109375" style="1" customWidth="1"/>
    <col min="13587" max="13587" width="17.28515625" style="1" customWidth="1"/>
    <col min="13588" max="13588" width="17.5703125" style="1" customWidth="1"/>
    <col min="13589" max="13590" width="16" style="1" customWidth="1"/>
    <col min="13591" max="13591" width="17" style="1" customWidth="1"/>
    <col min="13592" max="13592" width="12.7109375" style="1" customWidth="1"/>
    <col min="13593" max="13593" width="17" style="1" customWidth="1"/>
    <col min="13594" max="13594" width="6.28515625" style="1" customWidth="1"/>
    <col min="13595" max="13595" width="11" style="1" customWidth="1"/>
    <col min="13596" max="13596" width="7.140625" style="1" customWidth="1"/>
    <col min="13597" max="13597" width="11" style="1" customWidth="1"/>
    <col min="13598" max="13600" width="11.42578125" style="1" hidden="1" customWidth="1"/>
    <col min="13601" max="13825" width="11.42578125" style="1"/>
    <col min="13826" max="13826" width="9.85546875" style="1" customWidth="1"/>
    <col min="13827" max="13828" width="3.5703125" style="1" customWidth="1"/>
    <col min="13829" max="13829" width="7.85546875" style="1" customWidth="1"/>
    <col min="13830" max="13830" width="21.140625" style="1" customWidth="1"/>
    <col min="13831" max="13831" width="7.140625" style="1" customWidth="1"/>
    <col min="13832" max="13832" width="13.140625" style="1" customWidth="1"/>
    <col min="13833" max="13833" width="6.7109375" style="1" customWidth="1"/>
    <col min="13834" max="13834" width="13.140625" style="1" customWidth="1"/>
    <col min="13835" max="13835" width="6.85546875" style="1" customWidth="1"/>
    <col min="13836" max="13836" width="12.5703125" style="1" customWidth="1"/>
    <col min="13837" max="13837" width="8.28515625" style="1" customWidth="1"/>
    <col min="13838" max="13838" width="12.5703125" style="1" customWidth="1"/>
    <col min="13839" max="13839" width="7.140625" style="1" customWidth="1"/>
    <col min="13840" max="13840" width="13.140625" style="1" customWidth="1"/>
    <col min="13841" max="13841" width="8.140625" style="1" customWidth="1"/>
    <col min="13842" max="13842" width="14.7109375" style="1" customWidth="1"/>
    <col min="13843" max="13843" width="17.28515625" style="1" customWidth="1"/>
    <col min="13844" max="13844" width="17.5703125" style="1" customWidth="1"/>
    <col min="13845" max="13846" width="16" style="1" customWidth="1"/>
    <col min="13847" max="13847" width="17" style="1" customWidth="1"/>
    <col min="13848" max="13848" width="12.7109375" style="1" customWidth="1"/>
    <col min="13849" max="13849" width="17" style="1" customWidth="1"/>
    <col min="13850" max="13850" width="6.28515625" style="1" customWidth="1"/>
    <col min="13851" max="13851" width="11" style="1" customWidth="1"/>
    <col min="13852" max="13852" width="7.140625" style="1" customWidth="1"/>
    <col min="13853" max="13853" width="11" style="1" customWidth="1"/>
    <col min="13854" max="13856" width="11.42578125" style="1" hidden="1" customWidth="1"/>
    <col min="13857" max="14081" width="11.42578125" style="1"/>
    <col min="14082" max="14082" width="9.85546875" style="1" customWidth="1"/>
    <col min="14083" max="14084" width="3.5703125" style="1" customWidth="1"/>
    <col min="14085" max="14085" width="7.85546875" style="1" customWidth="1"/>
    <col min="14086" max="14086" width="21.140625" style="1" customWidth="1"/>
    <col min="14087" max="14087" width="7.140625" style="1" customWidth="1"/>
    <col min="14088" max="14088" width="13.140625" style="1" customWidth="1"/>
    <col min="14089" max="14089" width="6.7109375" style="1" customWidth="1"/>
    <col min="14090" max="14090" width="13.140625" style="1" customWidth="1"/>
    <col min="14091" max="14091" width="6.85546875" style="1" customWidth="1"/>
    <col min="14092" max="14092" width="12.5703125" style="1" customWidth="1"/>
    <col min="14093" max="14093" width="8.28515625" style="1" customWidth="1"/>
    <col min="14094" max="14094" width="12.5703125" style="1" customWidth="1"/>
    <col min="14095" max="14095" width="7.140625" style="1" customWidth="1"/>
    <col min="14096" max="14096" width="13.140625" style="1" customWidth="1"/>
    <col min="14097" max="14097" width="8.140625" style="1" customWidth="1"/>
    <col min="14098" max="14098" width="14.7109375" style="1" customWidth="1"/>
    <col min="14099" max="14099" width="17.28515625" style="1" customWidth="1"/>
    <col min="14100" max="14100" width="17.5703125" style="1" customWidth="1"/>
    <col min="14101" max="14102" width="16" style="1" customWidth="1"/>
    <col min="14103" max="14103" width="17" style="1" customWidth="1"/>
    <col min="14104" max="14104" width="12.7109375" style="1" customWidth="1"/>
    <col min="14105" max="14105" width="17" style="1" customWidth="1"/>
    <col min="14106" max="14106" width="6.28515625" style="1" customWidth="1"/>
    <col min="14107" max="14107" width="11" style="1" customWidth="1"/>
    <col min="14108" max="14108" width="7.140625" style="1" customWidth="1"/>
    <col min="14109" max="14109" width="11" style="1" customWidth="1"/>
    <col min="14110" max="14112" width="11.42578125" style="1" hidden="1" customWidth="1"/>
    <col min="14113" max="14337" width="11.42578125" style="1"/>
    <col min="14338" max="14338" width="9.85546875" style="1" customWidth="1"/>
    <col min="14339" max="14340" width="3.5703125" style="1" customWidth="1"/>
    <col min="14341" max="14341" width="7.85546875" style="1" customWidth="1"/>
    <col min="14342" max="14342" width="21.140625" style="1" customWidth="1"/>
    <col min="14343" max="14343" width="7.140625" style="1" customWidth="1"/>
    <col min="14344" max="14344" width="13.140625" style="1" customWidth="1"/>
    <col min="14345" max="14345" width="6.7109375" style="1" customWidth="1"/>
    <col min="14346" max="14346" width="13.140625" style="1" customWidth="1"/>
    <col min="14347" max="14347" width="6.85546875" style="1" customWidth="1"/>
    <col min="14348" max="14348" width="12.5703125" style="1" customWidth="1"/>
    <col min="14349" max="14349" width="8.28515625" style="1" customWidth="1"/>
    <col min="14350" max="14350" width="12.5703125" style="1" customWidth="1"/>
    <col min="14351" max="14351" width="7.140625" style="1" customWidth="1"/>
    <col min="14352" max="14352" width="13.140625" style="1" customWidth="1"/>
    <col min="14353" max="14353" width="8.140625" style="1" customWidth="1"/>
    <col min="14354" max="14354" width="14.7109375" style="1" customWidth="1"/>
    <col min="14355" max="14355" width="17.28515625" style="1" customWidth="1"/>
    <col min="14356" max="14356" width="17.5703125" style="1" customWidth="1"/>
    <col min="14357" max="14358" width="16" style="1" customWidth="1"/>
    <col min="14359" max="14359" width="17" style="1" customWidth="1"/>
    <col min="14360" max="14360" width="12.7109375" style="1" customWidth="1"/>
    <col min="14361" max="14361" width="17" style="1" customWidth="1"/>
    <col min="14362" max="14362" width="6.28515625" style="1" customWidth="1"/>
    <col min="14363" max="14363" width="11" style="1" customWidth="1"/>
    <col min="14364" max="14364" width="7.140625" style="1" customWidth="1"/>
    <col min="14365" max="14365" width="11" style="1" customWidth="1"/>
    <col min="14366" max="14368" width="11.42578125" style="1" hidden="1" customWidth="1"/>
    <col min="14369" max="14593" width="11.42578125" style="1"/>
    <col min="14594" max="14594" width="9.85546875" style="1" customWidth="1"/>
    <col min="14595" max="14596" width="3.5703125" style="1" customWidth="1"/>
    <col min="14597" max="14597" width="7.85546875" style="1" customWidth="1"/>
    <col min="14598" max="14598" width="21.140625" style="1" customWidth="1"/>
    <col min="14599" max="14599" width="7.140625" style="1" customWidth="1"/>
    <col min="14600" max="14600" width="13.140625" style="1" customWidth="1"/>
    <col min="14601" max="14601" width="6.7109375" style="1" customWidth="1"/>
    <col min="14602" max="14602" width="13.140625" style="1" customWidth="1"/>
    <col min="14603" max="14603" width="6.85546875" style="1" customWidth="1"/>
    <col min="14604" max="14604" width="12.5703125" style="1" customWidth="1"/>
    <col min="14605" max="14605" width="8.28515625" style="1" customWidth="1"/>
    <col min="14606" max="14606" width="12.5703125" style="1" customWidth="1"/>
    <col min="14607" max="14607" width="7.140625" style="1" customWidth="1"/>
    <col min="14608" max="14608" width="13.140625" style="1" customWidth="1"/>
    <col min="14609" max="14609" width="8.140625" style="1" customWidth="1"/>
    <col min="14610" max="14610" width="14.7109375" style="1" customWidth="1"/>
    <col min="14611" max="14611" width="17.28515625" style="1" customWidth="1"/>
    <col min="14612" max="14612" width="17.5703125" style="1" customWidth="1"/>
    <col min="14613" max="14614" width="16" style="1" customWidth="1"/>
    <col min="14615" max="14615" width="17" style="1" customWidth="1"/>
    <col min="14616" max="14616" width="12.7109375" style="1" customWidth="1"/>
    <col min="14617" max="14617" width="17" style="1" customWidth="1"/>
    <col min="14618" max="14618" width="6.28515625" style="1" customWidth="1"/>
    <col min="14619" max="14619" width="11" style="1" customWidth="1"/>
    <col min="14620" max="14620" width="7.140625" style="1" customWidth="1"/>
    <col min="14621" max="14621" width="11" style="1" customWidth="1"/>
    <col min="14622" max="14624" width="11.42578125" style="1" hidden="1" customWidth="1"/>
    <col min="14625" max="14849" width="11.42578125" style="1"/>
    <col min="14850" max="14850" width="9.85546875" style="1" customWidth="1"/>
    <col min="14851" max="14852" width="3.5703125" style="1" customWidth="1"/>
    <col min="14853" max="14853" width="7.85546875" style="1" customWidth="1"/>
    <col min="14854" max="14854" width="21.140625" style="1" customWidth="1"/>
    <col min="14855" max="14855" width="7.140625" style="1" customWidth="1"/>
    <col min="14856" max="14856" width="13.140625" style="1" customWidth="1"/>
    <col min="14857" max="14857" width="6.7109375" style="1" customWidth="1"/>
    <col min="14858" max="14858" width="13.140625" style="1" customWidth="1"/>
    <col min="14859" max="14859" width="6.85546875" style="1" customWidth="1"/>
    <col min="14860" max="14860" width="12.5703125" style="1" customWidth="1"/>
    <col min="14861" max="14861" width="8.28515625" style="1" customWidth="1"/>
    <col min="14862" max="14862" width="12.5703125" style="1" customWidth="1"/>
    <col min="14863" max="14863" width="7.140625" style="1" customWidth="1"/>
    <col min="14864" max="14864" width="13.140625" style="1" customWidth="1"/>
    <col min="14865" max="14865" width="8.140625" style="1" customWidth="1"/>
    <col min="14866" max="14866" width="14.7109375" style="1" customWidth="1"/>
    <col min="14867" max="14867" width="17.28515625" style="1" customWidth="1"/>
    <col min="14868" max="14868" width="17.5703125" style="1" customWidth="1"/>
    <col min="14869" max="14870" width="16" style="1" customWidth="1"/>
    <col min="14871" max="14871" width="17" style="1" customWidth="1"/>
    <col min="14872" max="14872" width="12.7109375" style="1" customWidth="1"/>
    <col min="14873" max="14873" width="17" style="1" customWidth="1"/>
    <col min="14874" max="14874" width="6.28515625" style="1" customWidth="1"/>
    <col min="14875" max="14875" width="11" style="1" customWidth="1"/>
    <col min="14876" max="14876" width="7.140625" style="1" customWidth="1"/>
    <col min="14877" max="14877" width="11" style="1" customWidth="1"/>
    <col min="14878" max="14880" width="11.42578125" style="1" hidden="1" customWidth="1"/>
    <col min="14881" max="15105" width="11.42578125" style="1"/>
    <col min="15106" max="15106" width="9.85546875" style="1" customWidth="1"/>
    <col min="15107" max="15108" width="3.5703125" style="1" customWidth="1"/>
    <col min="15109" max="15109" width="7.85546875" style="1" customWidth="1"/>
    <col min="15110" max="15110" width="21.140625" style="1" customWidth="1"/>
    <col min="15111" max="15111" width="7.140625" style="1" customWidth="1"/>
    <col min="15112" max="15112" width="13.140625" style="1" customWidth="1"/>
    <col min="15113" max="15113" width="6.7109375" style="1" customWidth="1"/>
    <col min="15114" max="15114" width="13.140625" style="1" customWidth="1"/>
    <col min="15115" max="15115" width="6.85546875" style="1" customWidth="1"/>
    <col min="15116" max="15116" width="12.5703125" style="1" customWidth="1"/>
    <col min="15117" max="15117" width="8.28515625" style="1" customWidth="1"/>
    <col min="15118" max="15118" width="12.5703125" style="1" customWidth="1"/>
    <col min="15119" max="15119" width="7.140625" style="1" customWidth="1"/>
    <col min="15120" max="15120" width="13.140625" style="1" customWidth="1"/>
    <col min="15121" max="15121" width="8.140625" style="1" customWidth="1"/>
    <col min="15122" max="15122" width="14.7109375" style="1" customWidth="1"/>
    <col min="15123" max="15123" width="17.28515625" style="1" customWidth="1"/>
    <col min="15124" max="15124" width="17.5703125" style="1" customWidth="1"/>
    <col min="15125" max="15126" width="16" style="1" customWidth="1"/>
    <col min="15127" max="15127" width="17" style="1" customWidth="1"/>
    <col min="15128" max="15128" width="12.7109375" style="1" customWidth="1"/>
    <col min="15129" max="15129" width="17" style="1" customWidth="1"/>
    <col min="15130" max="15130" width="6.28515625" style="1" customWidth="1"/>
    <col min="15131" max="15131" width="11" style="1" customWidth="1"/>
    <col min="15132" max="15132" width="7.140625" style="1" customWidth="1"/>
    <col min="15133" max="15133" width="11" style="1" customWidth="1"/>
    <col min="15134" max="15136" width="11.42578125" style="1" hidden="1" customWidth="1"/>
    <col min="15137" max="15361" width="11.42578125" style="1"/>
    <col min="15362" max="15362" width="9.85546875" style="1" customWidth="1"/>
    <col min="15363" max="15364" width="3.5703125" style="1" customWidth="1"/>
    <col min="15365" max="15365" width="7.85546875" style="1" customWidth="1"/>
    <col min="15366" max="15366" width="21.140625" style="1" customWidth="1"/>
    <col min="15367" max="15367" width="7.140625" style="1" customWidth="1"/>
    <col min="15368" max="15368" width="13.140625" style="1" customWidth="1"/>
    <col min="15369" max="15369" width="6.7109375" style="1" customWidth="1"/>
    <col min="15370" max="15370" width="13.140625" style="1" customWidth="1"/>
    <col min="15371" max="15371" width="6.85546875" style="1" customWidth="1"/>
    <col min="15372" max="15372" width="12.5703125" style="1" customWidth="1"/>
    <col min="15373" max="15373" width="8.28515625" style="1" customWidth="1"/>
    <col min="15374" max="15374" width="12.5703125" style="1" customWidth="1"/>
    <col min="15375" max="15375" width="7.140625" style="1" customWidth="1"/>
    <col min="15376" max="15376" width="13.140625" style="1" customWidth="1"/>
    <col min="15377" max="15377" width="8.140625" style="1" customWidth="1"/>
    <col min="15378" max="15378" width="14.7109375" style="1" customWidth="1"/>
    <col min="15379" max="15379" width="17.28515625" style="1" customWidth="1"/>
    <col min="15380" max="15380" width="17.5703125" style="1" customWidth="1"/>
    <col min="15381" max="15382" width="16" style="1" customWidth="1"/>
    <col min="15383" max="15383" width="17" style="1" customWidth="1"/>
    <col min="15384" max="15384" width="12.7109375" style="1" customWidth="1"/>
    <col min="15385" max="15385" width="17" style="1" customWidth="1"/>
    <col min="15386" max="15386" width="6.28515625" style="1" customWidth="1"/>
    <col min="15387" max="15387" width="11" style="1" customWidth="1"/>
    <col min="15388" max="15388" width="7.140625" style="1" customWidth="1"/>
    <col min="15389" max="15389" width="11" style="1" customWidth="1"/>
    <col min="15390" max="15392" width="11.42578125" style="1" hidden="1" customWidth="1"/>
    <col min="15393" max="15617" width="11.42578125" style="1"/>
    <col min="15618" max="15618" width="9.85546875" style="1" customWidth="1"/>
    <col min="15619" max="15620" width="3.5703125" style="1" customWidth="1"/>
    <col min="15621" max="15621" width="7.85546875" style="1" customWidth="1"/>
    <col min="15622" max="15622" width="21.140625" style="1" customWidth="1"/>
    <col min="15623" max="15623" width="7.140625" style="1" customWidth="1"/>
    <col min="15624" max="15624" width="13.140625" style="1" customWidth="1"/>
    <col min="15625" max="15625" width="6.7109375" style="1" customWidth="1"/>
    <col min="15626" max="15626" width="13.140625" style="1" customWidth="1"/>
    <col min="15627" max="15627" width="6.85546875" style="1" customWidth="1"/>
    <col min="15628" max="15628" width="12.5703125" style="1" customWidth="1"/>
    <col min="15629" max="15629" width="8.28515625" style="1" customWidth="1"/>
    <col min="15630" max="15630" width="12.5703125" style="1" customWidth="1"/>
    <col min="15631" max="15631" width="7.140625" style="1" customWidth="1"/>
    <col min="15632" max="15632" width="13.140625" style="1" customWidth="1"/>
    <col min="15633" max="15633" width="8.140625" style="1" customWidth="1"/>
    <col min="15634" max="15634" width="14.7109375" style="1" customWidth="1"/>
    <col min="15635" max="15635" width="17.28515625" style="1" customWidth="1"/>
    <col min="15636" max="15636" width="17.5703125" style="1" customWidth="1"/>
    <col min="15637" max="15638" width="16" style="1" customWidth="1"/>
    <col min="15639" max="15639" width="17" style="1" customWidth="1"/>
    <col min="15640" max="15640" width="12.7109375" style="1" customWidth="1"/>
    <col min="15641" max="15641" width="17" style="1" customWidth="1"/>
    <col min="15642" max="15642" width="6.28515625" style="1" customWidth="1"/>
    <col min="15643" max="15643" width="11" style="1" customWidth="1"/>
    <col min="15644" max="15644" width="7.140625" style="1" customWidth="1"/>
    <col min="15645" max="15645" width="11" style="1" customWidth="1"/>
    <col min="15646" max="15648" width="11.42578125" style="1" hidden="1" customWidth="1"/>
    <col min="15649" max="15873" width="11.42578125" style="1"/>
    <col min="15874" max="15874" width="9.85546875" style="1" customWidth="1"/>
    <col min="15875" max="15876" width="3.5703125" style="1" customWidth="1"/>
    <col min="15877" max="15877" width="7.85546875" style="1" customWidth="1"/>
    <col min="15878" max="15878" width="21.140625" style="1" customWidth="1"/>
    <col min="15879" max="15879" width="7.140625" style="1" customWidth="1"/>
    <col min="15880" max="15880" width="13.140625" style="1" customWidth="1"/>
    <col min="15881" max="15881" width="6.7109375" style="1" customWidth="1"/>
    <col min="15882" max="15882" width="13.140625" style="1" customWidth="1"/>
    <col min="15883" max="15883" width="6.85546875" style="1" customWidth="1"/>
    <col min="15884" max="15884" width="12.5703125" style="1" customWidth="1"/>
    <col min="15885" max="15885" width="8.28515625" style="1" customWidth="1"/>
    <col min="15886" max="15886" width="12.5703125" style="1" customWidth="1"/>
    <col min="15887" max="15887" width="7.140625" style="1" customWidth="1"/>
    <col min="15888" max="15888" width="13.140625" style="1" customWidth="1"/>
    <col min="15889" max="15889" width="8.140625" style="1" customWidth="1"/>
    <col min="15890" max="15890" width="14.7109375" style="1" customWidth="1"/>
    <col min="15891" max="15891" width="17.28515625" style="1" customWidth="1"/>
    <col min="15892" max="15892" width="17.5703125" style="1" customWidth="1"/>
    <col min="15893" max="15894" width="16" style="1" customWidth="1"/>
    <col min="15895" max="15895" width="17" style="1" customWidth="1"/>
    <col min="15896" max="15896" width="12.7109375" style="1" customWidth="1"/>
    <col min="15897" max="15897" width="17" style="1" customWidth="1"/>
    <col min="15898" max="15898" width="6.28515625" style="1" customWidth="1"/>
    <col min="15899" max="15899" width="11" style="1" customWidth="1"/>
    <col min="15900" max="15900" width="7.140625" style="1" customWidth="1"/>
    <col min="15901" max="15901" width="11" style="1" customWidth="1"/>
    <col min="15902" max="15904" width="11.42578125" style="1" hidden="1" customWidth="1"/>
    <col min="15905" max="16129" width="11.42578125" style="1"/>
    <col min="16130" max="16130" width="9.85546875" style="1" customWidth="1"/>
    <col min="16131" max="16132" width="3.5703125" style="1" customWidth="1"/>
    <col min="16133" max="16133" width="7.85546875" style="1" customWidth="1"/>
    <col min="16134" max="16134" width="21.140625" style="1" customWidth="1"/>
    <col min="16135" max="16135" width="7.140625" style="1" customWidth="1"/>
    <col min="16136" max="16136" width="13.140625" style="1" customWidth="1"/>
    <col min="16137" max="16137" width="6.7109375" style="1" customWidth="1"/>
    <col min="16138" max="16138" width="13.140625" style="1" customWidth="1"/>
    <col min="16139" max="16139" width="6.85546875" style="1" customWidth="1"/>
    <col min="16140" max="16140" width="12.5703125" style="1" customWidth="1"/>
    <col min="16141" max="16141" width="8.28515625" style="1" customWidth="1"/>
    <col min="16142" max="16142" width="12.5703125" style="1" customWidth="1"/>
    <col min="16143" max="16143" width="7.140625" style="1" customWidth="1"/>
    <col min="16144" max="16144" width="13.140625" style="1" customWidth="1"/>
    <col min="16145" max="16145" width="8.140625" style="1" customWidth="1"/>
    <col min="16146" max="16146" width="14.7109375" style="1" customWidth="1"/>
    <col min="16147" max="16147" width="17.28515625" style="1" customWidth="1"/>
    <col min="16148" max="16148" width="17.5703125" style="1" customWidth="1"/>
    <col min="16149" max="16150" width="16" style="1" customWidth="1"/>
    <col min="16151" max="16151" width="17" style="1" customWidth="1"/>
    <col min="16152" max="16152" width="12.7109375" style="1" customWidth="1"/>
    <col min="16153" max="16153" width="17" style="1" customWidth="1"/>
    <col min="16154" max="16154" width="6.28515625" style="1" customWidth="1"/>
    <col min="16155" max="16155" width="11" style="1" customWidth="1"/>
    <col min="16156" max="16156" width="7.140625" style="1" customWidth="1"/>
    <col min="16157" max="16157" width="11" style="1" customWidth="1"/>
    <col min="16158" max="16160" width="11.42578125" style="1" hidden="1" customWidth="1"/>
    <col min="16161" max="16384" width="11.42578125" style="1"/>
  </cols>
  <sheetData>
    <row r="1" spans="1:25" ht="68.25" customHeight="1" thickBot="1" x14ac:dyDescent="0.2"/>
    <row r="2" spans="1:25" ht="18" customHeight="1" x14ac:dyDescent="0.15">
      <c r="A2" s="91" t="s">
        <v>24</v>
      </c>
      <c r="B2" s="94" t="s">
        <v>22</v>
      </c>
      <c r="C2" s="95"/>
      <c r="D2" s="86" t="s">
        <v>0</v>
      </c>
      <c r="E2" s="2" t="s">
        <v>1</v>
      </c>
      <c r="F2" s="88" t="s">
        <v>2</v>
      </c>
      <c r="G2" s="90"/>
      <c r="H2" s="88" t="s">
        <v>3</v>
      </c>
      <c r="I2" s="90"/>
      <c r="J2" s="88" t="s">
        <v>4</v>
      </c>
      <c r="K2" s="89"/>
      <c r="L2" s="88" t="s">
        <v>5</v>
      </c>
      <c r="M2" s="89"/>
      <c r="N2" s="88" t="s">
        <v>6</v>
      </c>
      <c r="O2" s="89"/>
      <c r="P2" s="89" t="s">
        <v>7</v>
      </c>
      <c r="Q2" s="90"/>
      <c r="R2" s="80" t="s">
        <v>8</v>
      </c>
      <c r="S2" s="81"/>
    </row>
    <row r="3" spans="1:25" ht="23.25" customHeight="1" thickBot="1" x14ac:dyDescent="0.2">
      <c r="A3" s="92"/>
      <c r="B3" s="96"/>
      <c r="C3" s="97"/>
      <c r="D3" s="87"/>
      <c r="E3" s="3" t="s">
        <v>9</v>
      </c>
      <c r="F3" s="4" t="s">
        <v>10</v>
      </c>
      <c r="G3" s="5" t="s">
        <v>11</v>
      </c>
      <c r="H3" s="4" t="s">
        <v>10</v>
      </c>
      <c r="I3" s="5" t="s">
        <v>11</v>
      </c>
      <c r="J3" s="4" t="s">
        <v>10</v>
      </c>
      <c r="K3" s="6" t="s">
        <v>11</v>
      </c>
      <c r="L3" s="4" t="s">
        <v>10</v>
      </c>
      <c r="M3" s="6" t="s">
        <v>11</v>
      </c>
      <c r="N3" s="4" t="s">
        <v>10</v>
      </c>
      <c r="O3" s="6" t="s">
        <v>11</v>
      </c>
      <c r="P3" s="7" t="s">
        <v>10</v>
      </c>
      <c r="Q3" s="5" t="s">
        <v>11</v>
      </c>
      <c r="R3" s="4" t="s">
        <v>10</v>
      </c>
      <c r="S3" s="8" t="s">
        <v>11</v>
      </c>
      <c r="U3" s="9"/>
      <c r="V3" s="9"/>
    </row>
    <row r="4" spans="1:25" ht="12.75" customHeight="1" x14ac:dyDescent="0.15">
      <c r="A4" s="92"/>
      <c r="B4" s="96"/>
      <c r="C4" s="97"/>
      <c r="D4" s="82">
        <f>[9]RESUMO!A6</f>
        <v>1</v>
      </c>
      <c r="E4" s="84" t="str">
        <f>VLOOKUP(D4,[9]RESUMO!$A$6:$C$10,2,FALSE)</f>
        <v>SERVIÇOS PRELIMINARES</v>
      </c>
      <c r="F4" s="10">
        <v>0.3</v>
      </c>
      <c r="G4" s="11">
        <f>F4*T4</f>
        <v>27623.196</v>
      </c>
      <c r="H4" s="10">
        <v>0.3</v>
      </c>
      <c r="I4" s="11">
        <f>H4*T4</f>
        <v>27623.196</v>
      </c>
      <c r="J4" s="10">
        <v>0.3</v>
      </c>
      <c r="K4" s="12">
        <f>J4*T4</f>
        <v>27623.196</v>
      </c>
      <c r="L4" s="10">
        <v>0.1</v>
      </c>
      <c r="M4" s="12">
        <f>L4*T4</f>
        <v>9207.7320000000018</v>
      </c>
      <c r="N4" s="10">
        <v>0</v>
      </c>
      <c r="O4" s="12">
        <f>N4*T4</f>
        <v>0</v>
      </c>
      <c r="P4" s="10">
        <v>0</v>
      </c>
      <c r="Q4" s="11">
        <f>P4*T4</f>
        <v>0</v>
      </c>
      <c r="R4" s="13">
        <f>SUMIF($F$3:$Q$3,$F$3,F4:Q4)</f>
        <v>0.99999999999999989</v>
      </c>
      <c r="S4" s="14">
        <f>SUMIF($F$3:$Q$3,$G$3,F4:Q4)</f>
        <v>92077.32</v>
      </c>
      <c r="T4" s="65">
        <v>92077.32</v>
      </c>
      <c r="U4" s="16"/>
      <c r="V4" s="16"/>
      <c r="W4" s="17" t="e">
        <f>SUM(#REF!+G4+I4+#REF!+#REF!+#REF!)</f>
        <v>#REF!</v>
      </c>
      <c r="X4" s="18"/>
    </row>
    <row r="5" spans="1:25" ht="5.0999999999999996" customHeight="1" x14ac:dyDescent="0.15">
      <c r="A5" s="92"/>
      <c r="B5" s="96"/>
      <c r="C5" s="97"/>
      <c r="D5" s="83"/>
      <c r="E5" s="85"/>
      <c r="F5" s="19" t="str">
        <f t="shared" ref="F5:Q5" si="0">IF(F4&gt;0,"OK","NOK")</f>
        <v>OK</v>
      </c>
      <c r="G5" s="20" t="str">
        <f t="shared" si="0"/>
        <v>OK</v>
      </c>
      <c r="H5" s="21" t="str">
        <f t="shared" si="0"/>
        <v>OK</v>
      </c>
      <c r="I5" s="20" t="str">
        <f t="shared" si="0"/>
        <v>OK</v>
      </c>
      <c r="J5" s="21" t="str">
        <f t="shared" si="0"/>
        <v>OK</v>
      </c>
      <c r="K5" s="22" t="str">
        <f t="shared" si="0"/>
        <v>OK</v>
      </c>
      <c r="L5" s="21" t="str">
        <f t="shared" si="0"/>
        <v>OK</v>
      </c>
      <c r="M5" s="22" t="str">
        <f t="shared" si="0"/>
        <v>OK</v>
      </c>
      <c r="N5" s="21" t="str">
        <f t="shared" si="0"/>
        <v>NOK</v>
      </c>
      <c r="O5" s="22" t="str">
        <f t="shared" si="0"/>
        <v>NOK</v>
      </c>
      <c r="P5" s="23" t="str">
        <f t="shared" si="0"/>
        <v>NOK</v>
      </c>
      <c r="Q5" s="24" t="str">
        <f t="shared" si="0"/>
        <v>NOK</v>
      </c>
      <c r="R5" s="25"/>
      <c r="S5" s="26">
        <f t="shared" ref="S5:S14" si="1">SUMIF($F$3:$Q$3,$G$3,F5:Q5)</f>
        <v>0</v>
      </c>
      <c r="T5" s="65"/>
      <c r="U5" s="16"/>
      <c r="V5" s="16"/>
      <c r="W5" s="17" t="e">
        <f>SUM(#REF!+G5+I5+#REF!+#REF!+#REF!)</f>
        <v>#REF!</v>
      </c>
      <c r="X5" s="18"/>
    </row>
    <row r="6" spans="1:25" ht="15" customHeight="1" x14ac:dyDescent="0.15">
      <c r="A6" s="92"/>
      <c r="B6" s="96"/>
      <c r="C6" s="97"/>
      <c r="D6" s="82">
        <f>[9]RESUMO!A7</f>
        <v>2</v>
      </c>
      <c r="E6" s="84" t="str">
        <f>VLOOKUP(D6,[9]RESUMO!$A$6:$C$10,2,FALSE)</f>
        <v>SERVIÇOS DE TERRAPLENAGEM</v>
      </c>
      <c r="F6" s="27">
        <v>0.3</v>
      </c>
      <c r="G6" s="11">
        <f>F6*T6</f>
        <v>4025.4059999999999</v>
      </c>
      <c r="H6" s="27">
        <v>0.3</v>
      </c>
      <c r="I6" s="11">
        <f>H6*T6</f>
        <v>4025.4059999999999</v>
      </c>
      <c r="J6" s="27">
        <v>0.3</v>
      </c>
      <c r="K6" s="12">
        <f>J6*T6</f>
        <v>4025.4059999999999</v>
      </c>
      <c r="L6" s="27">
        <v>0.1</v>
      </c>
      <c r="M6" s="12">
        <f>L6*T6</f>
        <v>1341.8020000000001</v>
      </c>
      <c r="N6" s="27">
        <v>0</v>
      </c>
      <c r="O6" s="12">
        <f>N6*T6</f>
        <v>0</v>
      </c>
      <c r="P6" s="27">
        <v>0</v>
      </c>
      <c r="Q6" s="11">
        <f>P6*T6</f>
        <v>0</v>
      </c>
      <c r="R6" s="13">
        <f>SUMIF($F$3:$Q$3,$F$3,F6:Q6)</f>
        <v>0.99999999999999989</v>
      </c>
      <c r="S6" s="14">
        <f t="shared" si="1"/>
        <v>13418.02</v>
      </c>
      <c r="T6" s="65">
        <v>13418.02</v>
      </c>
      <c r="U6" s="16"/>
      <c r="V6" s="16"/>
      <c r="W6" s="17" t="e">
        <f>SUM(#REF!+G6+I6+#REF!+#REF!+#REF!)</f>
        <v>#REF!</v>
      </c>
      <c r="X6" s="18"/>
    </row>
    <row r="7" spans="1:25" s="28" customFormat="1" ht="5.0999999999999996" customHeight="1" x14ac:dyDescent="0.15">
      <c r="A7" s="92"/>
      <c r="B7" s="96"/>
      <c r="C7" s="97"/>
      <c r="D7" s="83"/>
      <c r="E7" s="85"/>
      <c r="F7" s="19" t="str">
        <f t="shared" ref="F7:Q7" si="2">IF(F6&gt;0,"OK","NOK")</f>
        <v>OK</v>
      </c>
      <c r="G7" s="20" t="str">
        <f t="shared" si="2"/>
        <v>OK</v>
      </c>
      <c r="H7" s="21" t="str">
        <f t="shared" si="2"/>
        <v>OK</v>
      </c>
      <c r="I7" s="20" t="str">
        <f t="shared" si="2"/>
        <v>OK</v>
      </c>
      <c r="J7" s="21" t="str">
        <f t="shared" si="2"/>
        <v>OK</v>
      </c>
      <c r="K7" s="22" t="str">
        <f t="shared" si="2"/>
        <v>OK</v>
      </c>
      <c r="L7" s="21" t="str">
        <f t="shared" si="2"/>
        <v>OK</v>
      </c>
      <c r="M7" s="22" t="str">
        <f t="shared" si="2"/>
        <v>OK</v>
      </c>
      <c r="N7" s="21" t="str">
        <f t="shared" si="2"/>
        <v>NOK</v>
      </c>
      <c r="O7" s="22" t="str">
        <f t="shared" si="2"/>
        <v>NOK</v>
      </c>
      <c r="P7" s="19" t="str">
        <f t="shared" si="2"/>
        <v>NOK</v>
      </c>
      <c r="Q7" s="20" t="str">
        <f t="shared" si="2"/>
        <v>NOK</v>
      </c>
      <c r="R7" s="25"/>
      <c r="S7" s="26">
        <f t="shared" si="1"/>
        <v>0</v>
      </c>
      <c r="T7" s="65"/>
      <c r="U7" s="16"/>
      <c r="V7" s="16"/>
      <c r="W7" s="17" t="e">
        <f>SUM(#REF!+G7+I7+#REF!+#REF!+#REF!)</f>
        <v>#REF!</v>
      </c>
      <c r="X7" s="18"/>
    </row>
    <row r="8" spans="1:25" ht="15" customHeight="1" x14ac:dyDescent="0.15">
      <c r="A8" s="92"/>
      <c r="B8" s="96"/>
      <c r="C8" s="97"/>
      <c r="D8" s="82">
        <f>[9]RESUMO!A8</f>
        <v>3</v>
      </c>
      <c r="E8" s="84" t="str">
        <f>VLOOKUP(D8,[9]RESUMO!$A$6:$C$10,2,FALSE)</f>
        <v>DRENAGEM</v>
      </c>
      <c r="F8" s="27">
        <v>0.1</v>
      </c>
      <c r="G8" s="11">
        <f>F8*T8</f>
        <v>9876.2839999999997</v>
      </c>
      <c r="H8" s="27">
        <v>0.3</v>
      </c>
      <c r="I8" s="11">
        <f>H8*T8</f>
        <v>29628.851999999999</v>
      </c>
      <c r="J8" s="27">
        <v>0.3</v>
      </c>
      <c r="K8" s="12">
        <f>J8*T8</f>
        <v>29628.851999999999</v>
      </c>
      <c r="L8" s="27">
        <v>0.3</v>
      </c>
      <c r="M8" s="12">
        <f>L8*T8</f>
        <v>29628.851999999999</v>
      </c>
      <c r="N8" s="27">
        <v>0</v>
      </c>
      <c r="O8" s="12">
        <f>N8*T8</f>
        <v>0</v>
      </c>
      <c r="P8" s="27">
        <v>0</v>
      </c>
      <c r="Q8" s="11">
        <f>P8*T8</f>
        <v>0</v>
      </c>
      <c r="R8" s="13">
        <f>SUMIF($F$3:$Q$3,$F$3,F8:Q8)</f>
        <v>1</v>
      </c>
      <c r="S8" s="14">
        <f t="shared" si="1"/>
        <v>98762.84</v>
      </c>
      <c r="T8" s="65">
        <v>98762.84</v>
      </c>
      <c r="U8" s="16"/>
      <c r="V8" s="16"/>
      <c r="W8" s="17" t="e">
        <f>SUM(#REF!+G8+I8+#REF!+#REF!+#REF!)</f>
        <v>#REF!</v>
      </c>
      <c r="X8" s="18"/>
    </row>
    <row r="9" spans="1:25" ht="6.75" customHeight="1" x14ac:dyDescent="0.15">
      <c r="A9" s="92"/>
      <c r="B9" s="96"/>
      <c r="C9" s="97"/>
      <c r="D9" s="83"/>
      <c r="E9" s="85"/>
      <c r="F9" s="19" t="str">
        <f t="shared" ref="F9:Q9" si="3">IF(F8&gt;0,"OK","NOK")</f>
        <v>OK</v>
      </c>
      <c r="G9" s="20" t="str">
        <f t="shared" si="3"/>
        <v>OK</v>
      </c>
      <c r="H9" s="19" t="str">
        <f t="shared" si="3"/>
        <v>OK</v>
      </c>
      <c r="I9" s="20" t="str">
        <f t="shared" si="3"/>
        <v>OK</v>
      </c>
      <c r="J9" s="19" t="str">
        <f t="shared" si="3"/>
        <v>OK</v>
      </c>
      <c r="K9" s="22" t="str">
        <f t="shared" si="3"/>
        <v>OK</v>
      </c>
      <c r="L9" s="19" t="str">
        <f t="shared" si="3"/>
        <v>OK</v>
      </c>
      <c r="M9" s="22" t="str">
        <f t="shared" si="3"/>
        <v>OK</v>
      </c>
      <c r="N9" s="19" t="str">
        <f t="shared" si="3"/>
        <v>NOK</v>
      </c>
      <c r="O9" s="22" t="str">
        <f t="shared" si="3"/>
        <v>NOK</v>
      </c>
      <c r="P9" s="19" t="str">
        <f t="shared" si="3"/>
        <v>NOK</v>
      </c>
      <c r="Q9" s="20" t="str">
        <f t="shared" si="3"/>
        <v>NOK</v>
      </c>
      <c r="R9" s="25"/>
      <c r="S9" s="26">
        <f t="shared" si="1"/>
        <v>0</v>
      </c>
      <c r="T9" s="65"/>
      <c r="U9" s="16"/>
      <c r="V9" s="16"/>
      <c r="W9" s="18" t="e">
        <f>SUM(#REF!+G9+I9+#REF!+#REF!+#REF!)</f>
        <v>#REF!</v>
      </c>
      <c r="X9" s="18"/>
    </row>
    <row r="10" spans="1:25" ht="18" customHeight="1" x14ac:dyDescent="0.15">
      <c r="A10" s="92"/>
      <c r="B10" s="96"/>
      <c r="C10" s="97"/>
      <c r="D10" s="82">
        <v>4</v>
      </c>
      <c r="E10" s="84" t="s">
        <v>23</v>
      </c>
      <c r="F10" s="27">
        <v>0.2</v>
      </c>
      <c r="G10" s="11">
        <f>F10*T10</f>
        <v>147266.62400000001</v>
      </c>
      <c r="H10" s="27">
        <v>0.3</v>
      </c>
      <c r="I10" s="11">
        <f>H10*T10</f>
        <v>220899.93599999999</v>
      </c>
      <c r="J10" s="27">
        <v>0.3</v>
      </c>
      <c r="K10" s="12">
        <f>J10*T10</f>
        <v>220899.93599999999</v>
      </c>
      <c r="L10" s="27">
        <v>0.2</v>
      </c>
      <c r="M10" s="12">
        <f>L10*T10</f>
        <v>147266.62400000001</v>
      </c>
      <c r="N10" s="27">
        <v>0</v>
      </c>
      <c r="O10" s="12">
        <f>N10*T10</f>
        <v>0</v>
      </c>
      <c r="P10" s="27">
        <v>0</v>
      </c>
      <c r="Q10" s="11">
        <f>P10*T10</f>
        <v>0</v>
      </c>
      <c r="R10" s="13">
        <f>SUMIF($F$3:$Q$3,$F$3,F10:Q10)</f>
        <v>1</v>
      </c>
      <c r="S10" s="14">
        <f t="shared" si="1"/>
        <v>736333.12000000011</v>
      </c>
      <c r="T10" s="65">
        <v>736333.12</v>
      </c>
      <c r="U10" s="16"/>
      <c r="V10" s="16"/>
      <c r="W10" s="18" t="e">
        <f>SUM(#REF!+G12+I12+#REF!+#REF!+#REF!)</f>
        <v>#REF!</v>
      </c>
      <c r="X10" s="17" t="e">
        <f>W10+#REF!</f>
        <v>#REF!</v>
      </c>
      <c r="Y10" s="29"/>
    </row>
    <row r="11" spans="1:25" ht="5.0999999999999996" customHeight="1" x14ac:dyDescent="0.15">
      <c r="A11" s="92"/>
      <c r="B11" s="96"/>
      <c r="C11" s="97"/>
      <c r="D11" s="83"/>
      <c r="E11" s="85"/>
      <c r="F11" s="19" t="str">
        <f t="shared" ref="F11:Q11" si="4">IF(F10&gt;0,"OK","NOK")</f>
        <v>OK</v>
      </c>
      <c r="G11" s="20" t="str">
        <f t="shared" si="4"/>
        <v>OK</v>
      </c>
      <c r="H11" s="21" t="str">
        <f t="shared" si="4"/>
        <v>OK</v>
      </c>
      <c r="I11" s="20" t="str">
        <f t="shared" si="4"/>
        <v>OK</v>
      </c>
      <c r="J11" s="21" t="str">
        <f t="shared" si="4"/>
        <v>OK</v>
      </c>
      <c r="K11" s="22" t="str">
        <f t="shared" si="4"/>
        <v>OK</v>
      </c>
      <c r="L11" s="21" t="str">
        <f t="shared" si="4"/>
        <v>OK</v>
      </c>
      <c r="M11" s="22" t="str">
        <f t="shared" si="4"/>
        <v>OK</v>
      </c>
      <c r="N11" s="21" t="str">
        <f t="shared" si="4"/>
        <v>NOK</v>
      </c>
      <c r="O11" s="22" t="str">
        <f t="shared" si="4"/>
        <v>NOK</v>
      </c>
      <c r="P11" s="19" t="str">
        <f t="shared" si="4"/>
        <v>NOK</v>
      </c>
      <c r="Q11" s="20" t="str">
        <f t="shared" si="4"/>
        <v>NOK</v>
      </c>
      <c r="R11" s="25"/>
      <c r="S11" s="26">
        <f t="shared" si="1"/>
        <v>0</v>
      </c>
      <c r="T11" s="15"/>
      <c r="U11" s="16"/>
      <c r="V11" s="16"/>
      <c r="W11" s="18" t="e">
        <f>SUM(#REF!+G13+I13+#REF!+#REF!+#REF!)</f>
        <v>#REF!</v>
      </c>
      <c r="X11" s="18"/>
    </row>
    <row r="12" spans="1:25" ht="15" customHeight="1" x14ac:dyDescent="0.15">
      <c r="A12" s="92"/>
      <c r="B12" s="96"/>
      <c r="C12" s="97"/>
      <c r="D12" s="82">
        <v>5</v>
      </c>
      <c r="E12" s="84" t="str">
        <f>VLOOKUP(D10,[9]RESUMO!$A$6:$C$10,2,FALSE)</f>
        <v>SERVIÇOS COMPLEMENTARES</v>
      </c>
      <c r="F12" s="27">
        <v>0</v>
      </c>
      <c r="G12" s="11">
        <f>F12*T12</f>
        <v>0</v>
      </c>
      <c r="H12" s="27">
        <v>0.1</v>
      </c>
      <c r="I12" s="11">
        <f>H12*$T$12</f>
        <v>831.06000000000006</v>
      </c>
      <c r="J12" s="27">
        <v>0.4</v>
      </c>
      <c r="K12" s="11">
        <f>J12*$T$12</f>
        <v>3324.2400000000002</v>
      </c>
      <c r="L12" s="27">
        <v>0.5</v>
      </c>
      <c r="M12" s="11">
        <f>L12*$T$12</f>
        <v>4155.3</v>
      </c>
      <c r="N12" s="27">
        <v>0</v>
      </c>
      <c r="O12" s="11">
        <f>N12*$T$12</f>
        <v>0</v>
      </c>
      <c r="P12" s="27">
        <v>0</v>
      </c>
      <c r="Q12" s="11">
        <f>P12*$T$12</f>
        <v>0</v>
      </c>
      <c r="R12" s="13">
        <f>SUMIF($F$3:$Q$3,$F$3,F12:Q12)</f>
        <v>1</v>
      </c>
      <c r="S12" s="14">
        <f t="shared" si="1"/>
        <v>8310.6</v>
      </c>
      <c r="T12" s="65">
        <v>8310.6</v>
      </c>
      <c r="U12" s="16"/>
      <c r="V12" s="16"/>
      <c r="W12" s="18" t="e">
        <f>SUM(#REF!+#REF!+#REF!+#REF!+#REF!+#REF!)</f>
        <v>#REF!</v>
      </c>
      <c r="X12" s="17" t="e">
        <f>W12+#REF!</f>
        <v>#REF!</v>
      </c>
    </row>
    <row r="13" spans="1:25" ht="5.0999999999999996" customHeight="1" x14ac:dyDescent="0.15">
      <c r="A13" s="92"/>
      <c r="B13" s="96"/>
      <c r="C13" s="97"/>
      <c r="D13" s="83"/>
      <c r="E13" s="85"/>
      <c r="F13" s="21" t="str">
        <f t="shared" ref="F13:Q13" si="5">IF(F12&gt;0,"OK","NOK")</f>
        <v>NOK</v>
      </c>
      <c r="G13" s="20" t="str">
        <f t="shared" si="5"/>
        <v>NOK</v>
      </c>
      <c r="H13" s="21" t="str">
        <f t="shared" si="5"/>
        <v>OK</v>
      </c>
      <c r="I13" s="20" t="str">
        <f t="shared" si="5"/>
        <v>OK</v>
      </c>
      <c r="J13" s="21" t="str">
        <f t="shared" si="5"/>
        <v>OK</v>
      </c>
      <c r="K13" s="22" t="str">
        <f t="shared" si="5"/>
        <v>OK</v>
      </c>
      <c r="L13" s="21" t="str">
        <f t="shared" si="5"/>
        <v>OK</v>
      </c>
      <c r="M13" s="22" t="str">
        <f t="shared" si="5"/>
        <v>OK</v>
      </c>
      <c r="N13" s="21" t="str">
        <f t="shared" si="5"/>
        <v>NOK</v>
      </c>
      <c r="O13" s="22" t="str">
        <f t="shared" si="5"/>
        <v>NOK</v>
      </c>
      <c r="P13" s="19" t="str">
        <f t="shared" si="5"/>
        <v>NOK</v>
      </c>
      <c r="Q13" s="20" t="str">
        <f t="shared" si="5"/>
        <v>NOK</v>
      </c>
      <c r="R13" s="25"/>
      <c r="S13" s="26"/>
      <c r="T13" s="15"/>
      <c r="U13" s="16"/>
      <c r="V13" s="16"/>
      <c r="W13" s="18" t="e">
        <f>SUM(#REF!+#REF!+#REF!+#REF!+#REF!+#REF!)</f>
        <v>#REF!</v>
      </c>
      <c r="X13" s="18"/>
    </row>
    <row r="14" spans="1:25" ht="18.75" customHeight="1" x14ac:dyDescent="0.15">
      <c r="A14" s="92"/>
      <c r="B14" s="96"/>
      <c r="C14" s="97"/>
      <c r="D14" s="82">
        <v>6</v>
      </c>
      <c r="E14" s="84" t="s">
        <v>21</v>
      </c>
      <c r="F14" s="27">
        <v>0.19950000000000001</v>
      </c>
      <c r="G14" s="11">
        <f>F14*$T$14</f>
        <v>51983.407769999998</v>
      </c>
      <c r="H14" s="27">
        <v>0.29480000000000001</v>
      </c>
      <c r="I14" s="11">
        <f>H14*$T$14</f>
        <v>76815.582007999998</v>
      </c>
      <c r="J14" s="27">
        <v>0.30259999999999998</v>
      </c>
      <c r="K14" s="11">
        <f>J14*$T$14</f>
        <v>78848.015995999987</v>
      </c>
      <c r="L14" s="27">
        <v>0.2031</v>
      </c>
      <c r="M14" s="11">
        <f>L14*$T$14</f>
        <v>52921.454226000002</v>
      </c>
      <c r="N14" s="27">
        <v>0</v>
      </c>
      <c r="O14" s="11">
        <f>N14*$T$14</f>
        <v>0</v>
      </c>
      <c r="P14" s="27">
        <v>0</v>
      </c>
      <c r="Q14" s="11">
        <f>P12*$T$12</f>
        <v>0</v>
      </c>
      <c r="R14" s="13">
        <f>SUMIF($F$3:$Q$3,$F$3,F14:Q14)</f>
        <v>1</v>
      </c>
      <c r="S14" s="14">
        <f t="shared" si="1"/>
        <v>260568.45999999996</v>
      </c>
      <c r="T14" s="15">
        <v>260568.46</v>
      </c>
      <c r="U14" s="16"/>
      <c r="V14" s="16"/>
      <c r="W14" s="18" t="e">
        <f>SUM(#REF!+G14+I14+#REF!+#REF!+#REF!)</f>
        <v>#REF!</v>
      </c>
      <c r="X14" s="18"/>
    </row>
    <row r="15" spans="1:25" ht="5.0999999999999996" customHeight="1" x14ac:dyDescent="0.15">
      <c r="A15" s="92"/>
      <c r="B15" s="96"/>
      <c r="C15" s="97"/>
      <c r="D15" s="83"/>
      <c r="E15" s="85"/>
      <c r="F15" s="21" t="str">
        <f t="shared" ref="F15:Q15" si="6">IF(F14&gt;0,"OK","NOK")</f>
        <v>OK</v>
      </c>
      <c r="G15" s="20" t="str">
        <f t="shared" si="6"/>
        <v>OK</v>
      </c>
      <c r="H15" s="21" t="str">
        <f t="shared" si="6"/>
        <v>OK</v>
      </c>
      <c r="I15" s="20" t="str">
        <f t="shared" si="6"/>
        <v>OK</v>
      </c>
      <c r="J15" s="21" t="str">
        <f t="shared" si="6"/>
        <v>OK</v>
      </c>
      <c r="K15" s="22" t="str">
        <f t="shared" si="6"/>
        <v>OK</v>
      </c>
      <c r="L15" s="21" t="str">
        <f t="shared" si="6"/>
        <v>OK</v>
      </c>
      <c r="M15" s="22" t="str">
        <f t="shared" si="6"/>
        <v>OK</v>
      </c>
      <c r="N15" s="21" t="str">
        <f t="shared" si="6"/>
        <v>NOK</v>
      </c>
      <c r="O15" s="22" t="str">
        <f t="shared" si="6"/>
        <v>NOK</v>
      </c>
      <c r="P15" s="19" t="str">
        <f t="shared" si="6"/>
        <v>NOK</v>
      </c>
      <c r="Q15" s="20" t="str">
        <f t="shared" si="6"/>
        <v>NOK</v>
      </c>
      <c r="R15" s="25"/>
      <c r="S15" s="26"/>
      <c r="T15" s="15"/>
      <c r="U15" s="16"/>
      <c r="V15" s="16"/>
      <c r="W15" s="18" t="e">
        <f>SUM(#REF!+G15+I15+#REF!+#REF!+#REF!)</f>
        <v>#REF!</v>
      </c>
      <c r="X15" s="31"/>
    </row>
    <row r="16" spans="1:25" ht="16.5" customHeight="1" x14ac:dyDescent="0.15">
      <c r="A16" s="92"/>
      <c r="B16" s="96"/>
      <c r="C16" s="97"/>
      <c r="D16" s="82"/>
      <c r="E16" s="104"/>
      <c r="F16" s="27"/>
      <c r="G16" s="11">
        <f>F16*T16</f>
        <v>0</v>
      </c>
      <c r="H16" s="27"/>
      <c r="I16" s="11">
        <f>H16*T16</f>
        <v>0</v>
      </c>
      <c r="J16" s="27"/>
      <c r="K16" s="12">
        <f>J16*V16</f>
        <v>0</v>
      </c>
      <c r="L16" s="27"/>
      <c r="M16" s="12">
        <f>L16*X16</f>
        <v>0</v>
      </c>
      <c r="N16" s="27"/>
      <c r="O16" s="12">
        <f>N16*Z16</f>
        <v>0</v>
      </c>
      <c r="P16" s="27"/>
      <c r="Q16" s="11">
        <f>P16*X16</f>
        <v>0</v>
      </c>
      <c r="R16" s="13">
        <f>SUMIF($F$3:$K$3,$F$3,F16:K16)</f>
        <v>0</v>
      </c>
      <c r="S16" s="30">
        <f>SUMIF($F$3:$K$3,$G$3,F16:K16)</f>
        <v>0</v>
      </c>
      <c r="T16" s="15"/>
      <c r="U16" s="16">
        <f>[9]RESUMO!C9</f>
        <v>48311.521962600003</v>
      </c>
      <c r="V16" s="16"/>
      <c r="W16" s="17" t="e">
        <f>SUM(#REF!+G16+I16+#REF!+#REF!+#REF!)</f>
        <v>#REF!</v>
      </c>
      <c r="X16" s="18"/>
    </row>
    <row r="17" spans="1:29" ht="5.0999999999999996" customHeight="1" x14ac:dyDescent="0.15">
      <c r="A17" s="92"/>
      <c r="B17" s="96"/>
      <c r="C17" s="97"/>
      <c r="D17" s="83"/>
      <c r="E17" s="85"/>
      <c r="F17" s="19" t="str">
        <f t="shared" ref="F17:Q17" si="7">IF(F16&gt;0,"OK","NOK")</f>
        <v>NOK</v>
      </c>
      <c r="G17" s="20" t="str">
        <f t="shared" si="7"/>
        <v>NOK</v>
      </c>
      <c r="H17" s="21" t="str">
        <f t="shared" si="7"/>
        <v>NOK</v>
      </c>
      <c r="I17" s="20" t="str">
        <f t="shared" si="7"/>
        <v>NOK</v>
      </c>
      <c r="J17" s="21" t="str">
        <f t="shared" si="7"/>
        <v>NOK</v>
      </c>
      <c r="K17" s="22" t="str">
        <f t="shared" si="7"/>
        <v>NOK</v>
      </c>
      <c r="L17" s="21" t="str">
        <f t="shared" si="7"/>
        <v>NOK</v>
      </c>
      <c r="M17" s="22" t="str">
        <f t="shared" si="7"/>
        <v>NOK</v>
      </c>
      <c r="N17" s="21" t="str">
        <f t="shared" si="7"/>
        <v>NOK</v>
      </c>
      <c r="O17" s="22" t="str">
        <f t="shared" si="7"/>
        <v>NOK</v>
      </c>
      <c r="P17" s="19" t="str">
        <f t="shared" si="7"/>
        <v>NOK</v>
      </c>
      <c r="Q17" s="20" t="str">
        <f t="shared" si="7"/>
        <v>NOK</v>
      </c>
      <c r="R17" s="25"/>
      <c r="S17" s="26"/>
      <c r="T17" s="15"/>
      <c r="U17" s="16"/>
      <c r="V17" s="16"/>
      <c r="W17" s="17" t="e">
        <f>SUM(#REF!+G17+I17+#REF!+#REF!+#REF!)</f>
        <v>#REF!</v>
      </c>
      <c r="X17" s="31"/>
    </row>
    <row r="18" spans="1:29" ht="15" customHeight="1" x14ac:dyDescent="0.15">
      <c r="A18" s="92"/>
      <c r="B18" s="96"/>
      <c r="C18" s="97"/>
      <c r="D18" s="82"/>
      <c r="E18" s="104"/>
      <c r="F18" s="27"/>
      <c r="G18" s="11">
        <f>F18*T18</f>
        <v>0</v>
      </c>
      <c r="H18" s="27"/>
      <c r="I18" s="11">
        <f>H18*T18</f>
        <v>0</v>
      </c>
      <c r="J18" s="27"/>
      <c r="K18" s="12">
        <f>J18*V18</f>
        <v>0</v>
      </c>
      <c r="L18" s="27"/>
      <c r="M18" s="12">
        <f>L18*X18</f>
        <v>0</v>
      </c>
      <c r="N18" s="27"/>
      <c r="O18" s="12">
        <f>N18*Z18</f>
        <v>0</v>
      </c>
      <c r="P18" s="27"/>
      <c r="Q18" s="11">
        <f>P18*X18</f>
        <v>0</v>
      </c>
      <c r="R18" s="13">
        <f>SUMIF($F$3:$K$3,$F$3,F18:K18)</f>
        <v>0</v>
      </c>
      <c r="S18" s="30">
        <f>SUMIF($F$3:$K$3,$G$3,F18:K18)</f>
        <v>0</v>
      </c>
      <c r="T18" s="15"/>
      <c r="U18" s="16"/>
      <c r="V18" s="16"/>
      <c r="W18" s="17" t="e">
        <f>SUM(#REF!+G18+I18+#REF!+#REF!+#REF!)</f>
        <v>#REF!</v>
      </c>
      <c r="X18" s="18"/>
    </row>
    <row r="19" spans="1:29" s="28" customFormat="1" ht="5.0999999999999996" customHeight="1" x14ac:dyDescent="0.15">
      <c r="A19" s="92"/>
      <c r="B19" s="96"/>
      <c r="C19" s="97"/>
      <c r="D19" s="83"/>
      <c r="E19" s="85"/>
      <c r="F19" s="19" t="str">
        <f>IF(F18&gt;0,"OK","NOK")</f>
        <v>NOK</v>
      </c>
      <c r="G19" s="20" t="str">
        <f t="shared" ref="G19:Q21" si="8">IF(G18&gt;0,"OK","NOK")</f>
        <v>NOK</v>
      </c>
      <c r="H19" s="21" t="str">
        <f t="shared" si="8"/>
        <v>NOK</v>
      </c>
      <c r="I19" s="20" t="str">
        <f t="shared" si="8"/>
        <v>NOK</v>
      </c>
      <c r="J19" s="21" t="str">
        <f t="shared" si="8"/>
        <v>NOK</v>
      </c>
      <c r="K19" s="22" t="str">
        <f t="shared" si="8"/>
        <v>NOK</v>
      </c>
      <c r="L19" s="21" t="str">
        <f t="shared" si="8"/>
        <v>NOK</v>
      </c>
      <c r="M19" s="22" t="str">
        <f t="shared" si="8"/>
        <v>NOK</v>
      </c>
      <c r="N19" s="21" t="str">
        <f t="shared" si="8"/>
        <v>NOK</v>
      </c>
      <c r="O19" s="22" t="str">
        <f t="shared" si="8"/>
        <v>NOK</v>
      </c>
      <c r="P19" s="19" t="str">
        <f t="shared" si="8"/>
        <v>NOK</v>
      </c>
      <c r="Q19" s="20" t="str">
        <f t="shared" si="8"/>
        <v>NOK</v>
      </c>
      <c r="R19" s="25"/>
      <c r="S19" s="26"/>
      <c r="T19" s="15"/>
      <c r="U19" s="16"/>
      <c r="V19" s="16"/>
      <c r="W19" s="17" t="e">
        <f>SUM(#REF!+G19+I19+#REF!+#REF!+#REF!)</f>
        <v>#REF!</v>
      </c>
      <c r="X19" s="18"/>
    </row>
    <row r="20" spans="1:29" ht="15" customHeight="1" x14ac:dyDescent="0.15">
      <c r="A20" s="92"/>
      <c r="B20" s="96"/>
      <c r="C20" s="97"/>
      <c r="D20" s="82"/>
      <c r="E20" s="104"/>
      <c r="F20" s="27"/>
      <c r="G20" s="11">
        <f>F20*T20</f>
        <v>0</v>
      </c>
      <c r="H20" s="27"/>
      <c r="I20" s="11">
        <f>H20*T20</f>
        <v>0</v>
      </c>
      <c r="J20" s="27"/>
      <c r="K20" s="12">
        <f>J20*V20</f>
        <v>0</v>
      </c>
      <c r="L20" s="27"/>
      <c r="M20" s="12">
        <f>L20*X20</f>
        <v>0</v>
      </c>
      <c r="N20" s="27"/>
      <c r="O20" s="12">
        <f>N20*Z20</f>
        <v>0</v>
      </c>
      <c r="P20" s="27"/>
      <c r="Q20" s="11">
        <f>P20*X20</f>
        <v>0</v>
      </c>
      <c r="R20" s="13">
        <f>SUMIF($F$3:$K$3,$F$3,F20:K20)</f>
        <v>0</v>
      </c>
      <c r="S20" s="30">
        <f>SUMIF($F$3:$K$3,$G$3,F20:K20)</f>
        <v>0</v>
      </c>
      <c r="T20" s="15"/>
      <c r="U20" s="16"/>
      <c r="V20" s="16"/>
      <c r="W20" s="17" t="e">
        <f>SUM(#REF!+G20+I20+#REF!+#REF!+#REF!)</f>
        <v>#REF!</v>
      </c>
      <c r="X20" s="18"/>
    </row>
    <row r="21" spans="1:29" ht="5.0999999999999996" customHeight="1" thickBot="1" x14ac:dyDescent="0.2">
      <c r="A21" s="92"/>
      <c r="B21" s="96"/>
      <c r="C21" s="97"/>
      <c r="D21" s="83"/>
      <c r="E21" s="85"/>
      <c r="F21" s="19" t="str">
        <f>IF(F20&gt;0,"OK","NOK")</f>
        <v>NOK</v>
      </c>
      <c r="G21" s="20" t="str">
        <f t="shared" si="8"/>
        <v>NOK</v>
      </c>
      <c r="H21" s="21" t="str">
        <f t="shared" si="8"/>
        <v>NOK</v>
      </c>
      <c r="I21" s="20" t="str">
        <f t="shared" si="8"/>
        <v>NOK</v>
      </c>
      <c r="J21" s="21" t="str">
        <f t="shared" si="8"/>
        <v>NOK</v>
      </c>
      <c r="K21" s="22" t="str">
        <f t="shared" si="8"/>
        <v>NOK</v>
      </c>
      <c r="L21" s="21" t="str">
        <f t="shared" si="8"/>
        <v>NOK</v>
      </c>
      <c r="M21" s="22" t="str">
        <f t="shared" si="8"/>
        <v>NOK</v>
      </c>
      <c r="N21" s="21" t="str">
        <f t="shared" si="8"/>
        <v>NOK</v>
      </c>
      <c r="O21" s="22" t="str">
        <f t="shared" si="8"/>
        <v>NOK</v>
      </c>
      <c r="P21" s="19" t="str">
        <f t="shared" si="8"/>
        <v>NOK</v>
      </c>
      <c r="Q21" s="20" t="str">
        <f t="shared" si="8"/>
        <v>NOK</v>
      </c>
      <c r="R21" s="66"/>
      <c r="S21" s="67"/>
      <c r="T21" s="15"/>
      <c r="U21" s="16"/>
      <c r="V21" s="16"/>
      <c r="W21" s="18" t="e">
        <f>SUM(#REF!+G21+I21+#REF!+#REF!+#REF!)</f>
        <v>#REF!</v>
      </c>
      <c r="X21" s="18"/>
    </row>
    <row r="22" spans="1:29" ht="18.75" customHeight="1" x14ac:dyDescent="0.2">
      <c r="A22" s="92"/>
      <c r="B22" s="96"/>
      <c r="C22" s="97"/>
      <c r="D22" s="34" t="s">
        <v>12</v>
      </c>
      <c r="E22" s="35"/>
      <c r="F22" s="68">
        <f>+G22/$R$22</f>
        <v>0.19907467411603211</v>
      </c>
      <c r="G22" s="71">
        <f>SUM(G4:G20)</f>
        <v>240774.91777</v>
      </c>
      <c r="H22" s="72">
        <f>+I22/$R$22</f>
        <v>0.29750545685799201</v>
      </c>
      <c r="I22" s="71">
        <f>SUM(I4:I20)</f>
        <v>359824.03200800001</v>
      </c>
      <c r="J22" s="72">
        <f>+K22/$R$22</f>
        <v>0.30124727157100406</v>
      </c>
      <c r="K22" s="71">
        <f>SUM(K4:K20)</f>
        <v>364349.64599599998</v>
      </c>
      <c r="L22" s="72">
        <f>+M22/$R$22</f>
        <v>0.20217259745497196</v>
      </c>
      <c r="M22" s="71">
        <f>SUM(M4:M20)</f>
        <v>244521.764226</v>
      </c>
      <c r="N22" s="72">
        <f>+O22/$R$22</f>
        <v>0</v>
      </c>
      <c r="O22" s="71">
        <f>SUM(O4:O20)</f>
        <v>0</v>
      </c>
      <c r="P22" s="72">
        <f>+Q22/$R$22</f>
        <v>0</v>
      </c>
      <c r="Q22" s="37">
        <f>SUM(Q4:Q20)</f>
        <v>0</v>
      </c>
      <c r="R22" s="100">
        <f>SUM(S4:S20)</f>
        <v>1209470.3599999999</v>
      </c>
      <c r="S22" s="101"/>
      <c r="T22" s="9">
        <f>SUM(T4:T21)</f>
        <v>1209470.3600000001</v>
      </c>
      <c r="U22" s="36"/>
      <c r="V22" s="36"/>
      <c r="W22" s="36"/>
      <c r="X22" s="36"/>
    </row>
    <row r="23" spans="1:29" ht="18.75" customHeight="1" thickBot="1" x14ac:dyDescent="0.25">
      <c r="A23" s="93"/>
      <c r="B23" s="98"/>
      <c r="C23" s="99"/>
      <c r="D23" s="38" t="s">
        <v>13</v>
      </c>
      <c r="E23" s="39"/>
      <c r="F23" s="69">
        <f>+F22</f>
        <v>0.19907467411603211</v>
      </c>
      <c r="G23" s="73">
        <f>+G22</f>
        <v>240774.91777</v>
      </c>
      <c r="H23" s="69">
        <f>+H22+F23</f>
        <v>0.49658013097402409</v>
      </c>
      <c r="I23" s="41">
        <f>+G23+I22</f>
        <v>600598.94977800001</v>
      </c>
      <c r="J23" s="70">
        <f>+J22+H23</f>
        <v>0.79782740254502815</v>
      </c>
      <c r="K23" s="41">
        <f>+I23+K22</f>
        <v>964948.59577400004</v>
      </c>
      <c r="L23" s="70">
        <f>+L22+J23</f>
        <v>1</v>
      </c>
      <c r="M23" s="41">
        <f>+K23+M22</f>
        <v>1209470.3600000001</v>
      </c>
      <c r="N23" s="70">
        <f>+N22+L23</f>
        <v>1</v>
      </c>
      <c r="O23" s="41">
        <f>+M23+O22</f>
        <v>1209470.3600000001</v>
      </c>
      <c r="P23" s="70">
        <f>+P22+N23</f>
        <v>1</v>
      </c>
      <c r="Q23" s="40">
        <f>+O23+Q22</f>
        <v>1209470.3600000001</v>
      </c>
      <c r="R23" s="102"/>
      <c r="S23" s="103"/>
      <c r="T23" s="42">
        <f>[9]ORÇAMENTO!M51</f>
        <v>2615129.6967634596</v>
      </c>
      <c r="U23" s="1" t="b">
        <f>T23=T22</f>
        <v>0</v>
      </c>
      <c r="W23" s="36"/>
      <c r="X23" s="36"/>
    </row>
    <row r="24" spans="1:29" ht="21" customHeight="1" x14ac:dyDescent="0.2">
      <c r="A24" s="32"/>
      <c r="B24" s="33"/>
      <c r="C24" s="74"/>
      <c r="D24" s="43" t="s">
        <v>14</v>
      </c>
      <c r="E24" s="44" t="s">
        <v>15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7"/>
      <c r="T24" s="48"/>
      <c r="U24" s="48"/>
      <c r="V24" s="48"/>
      <c r="W24" s="48"/>
      <c r="X24" s="49"/>
      <c r="Y24" s="49"/>
      <c r="Z24" s="49"/>
      <c r="AA24" s="49"/>
      <c r="AB24" s="49"/>
      <c r="AC24" s="50"/>
    </row>
    <row r="25" spans="1:29" ht="21" customHeight="1" x14ac:dyDescent="0.2">
      <c r="A25" s="32"/>
      <c r="B25" s="33"/>
      <c r="C25" s="74"/>
      <c r="D25" s="51"/>
      <c r="E25" s="52" t="s">
        <v>16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48"/>
      <c r="S25" s="54"/>
      <c r="T25" s="48"/>
      <c r="U25" s="48"/>
      <c r="V25" s="48"/>
      <c r="W25" s="48"/>
      <c r="X25" s="55"/>
      <c r="Y25" s="55"/>
      <c r="Z25" s="55"/>
      <c r="AA25" s="55"/>
      <c r="AB25" s="56"/>
      <c r="AC25" s="50"/>
    </row>
    <row r="26" spans="1:29" ht="21" customHeight="1" x14ac:dyDescent="0.2">
      <c r="A26" s="75"/>
      <c r="B26" s="76"/>
      <c r="C26" s="74"/>
      <c r="D26" s="51"/>
      <c r="E26" s="52" t="s">
        <v>17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48"/>
      <c r="S26" s="54"/>
      <c r="T26" s="48"/>
      <c r="U26" s="48"/>
      <c r="V26" s="48"/>
      <c r="W26" s="48"/>
      <c r="X26" s="55"/>
      <c r="Y26" s="55"/>
      <c r="Z26" s="55"/>
      <c r="AA26" s="55"/>
      <c r="AB26" s="56"/>
      <c r="AC26" s="50"/>
    </row>
    <row r="27" spans="1:29" ht="21" customHeight="1" x14ac:dyDescent="0.2">
      <c r="A27" s="75"/>
      <c r="B27" s="76"/>
      <c r="C27" s="74"/>
      <c r="D27" s="57"/>
      <c r="E27" s="52" t="s">
        <v>18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48"/>
      <c r="S27" s="54"/>
      <c r="T27" s="48"/>
      <c r="U27" s="48"/>
      <c r="V27" s="48"/>
      <c r="W27" s="48"/>
      <c r="X27" s="49"/>
      <c r="Y27" s="49"/>
      <c r="Z27" s="49"/>
      <c r="AA27" s="49"/>
      <c r="AB27" s="49"/>
      <c r="AC27" s="50"/>
    </row>
    <row r="28" spans="1:29" ht="21" customHeight="1" x14ac:dyDescent="0.2">
      <c r="A28" s="75"/>
      <c r="B28" s="76"/>
      <c r="C28" s="74"/>
      <c r="D28" s="51"/>
      <c r="E28" s="52" t="s">
        <v>19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48"/>
      <c r="S28" s="54"/>
      <c r="T28" s="48"/>
      <c r="U28" s="48"/>
      <c r="V28" s="48"/>
      <c r="W28" s="48"/>
      <c r="X28" s="55"/>
      <c r="Y28" s="55"/>
      <c r="Z28" s="55"/>
      <c r="AA28" s="55"/>
      <c r="AB28" s="56"/>
      <c r="AC28" s="50"/>
    </row>
    <row r="29" spans="1:29" ht="21" customHeight="1" thickBot="1" x14ac:dyDescent="0.25">
      <c r="A29" s="77"/>
      <c r="B29" s="78"/>
      <c r="C29" s="79"/>
      <c r="D29" s="58"/>
      <c r="E29" s="59" t="s">
        <v>20</v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1"/>
      <c r="S29" s="62"/>
      <c r="T29" s="48"/>
      <c r="U29" s="48"/>
      <c r="V29" s="48"/>
      <c r="W29" s="63"/>
      <c r="X29" s="64"/>
      <c r="Y29" s="64"/>
      <c r="Z29" s="64"/>
      <c r="AA29" s="64"/>
      <c r="AB29" s="56"/>
      <c r="AC29" s="50"/>
    </row>
    <row r="30" spans="1:29" ht="11.25" customHeight="1" x14ac:dyDescent="0.15"/>
    <row r="34" spans="7:17" x14ac:dyDescent="0.15">
      <c r="G34" s="9"/>
      <c r="I34" s="9"/>
      <c r="K34" s="9"/>
      <c r="M34" s="9"/>
      <c r="O34" s="9"/>
      <c r="Q34" s="9"/>
    </row>
  </sheetData>
  <dataConsolidate/>
  <mergeCells count="29">
    <mergeCell ref="A2:A23"/>
    <mergeCell ref="B2:C23"/>
    <mergeCell ref="R22:S23"/>
    <mergeCell ref="D16:D17"/>
    <mergeCell ref="E16:E17"/>
    <mergeCell ref="D18:D19"/>
    <mergeCell ref="E18:E19"/>
    <mergeCell ref="D20:D21"/>
    <mergeCell ref="E20:E21"/>
    <mergeCell ref="D12:D13"/>
    <mergeCell ref="E12:E13"/>
    <mergeCell ref="D14:D15"/>
    <mergeCell ref="E14:E15"/>
    <mergeCell ref="L2:M2"/>
    <mergeCell ref="N2:O2"/>
    <mergeCell ref="P2:Q2"/>
    <mergeCell ref="R2:S2"/>
    <mergeCell ref="D10:D11"/>
    <mergeCell ref="E10:E11"/>
    <mergeCell ref="D2:D3"/>
    <mergeCell ref="J2:K2"/>
    <mergeCell ref="F2:G2"/>
    <mergeCell ref="H2:I2"/>
    <mergeCell ref="D6:D7"/>
    <mergeCell ref="E6:E7"/>
    <mergeCell ref="D8:D9"/>
    <mergeCell ref="E8:E9"/>
    <mergeCell ref="D4:D5"/>
    <mergeCell ref="E4:E5"/>
  </mergeCells>
  <conditionalFormatting sqref="F3:Q21">
    <cfRule type="containsText" dxfId="1" priority="17" operator="containsText" text="NOK">
      <formula>NOT(ISERROR(SEARCH("NOK",F3)))</formula>
    </cfRule>
    <cfRule type="containsText" dxfId="0" priority="18" operator="containsText" text="OK">
      <formula>NOT(ISERROR(SEARCH("OK",F3)))</formula>
    </cfRule>
  </conditionalFormatting>
  <printOptions horizontalCentered="1"/>
  <pageMargins left="0.19685039370078741" right="0.19685039370078741" top="1.5748031496062993" bottom="1.1811023622047245" header="0.23622047244094491" footer="0.47244094488188981"/>
  <pageSetup paperSize="9" scale="90" firstPageNumber="26" fitToHeight="0" orientation="landscape" useFirstPageNumber="1" r:id="rId1"/>
  <headerFooter alignWithMargins="0"/>
  <rowBreaks count="1" manualBreakCount="1">
    <brk id="3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 FIN  - 4 MESES </vt:lpstr>
      <vt:lpstr>'CRON FIN  - 4 MESES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José Wilson Vilela dos Santos</cp:lastModifiedBy>
  <cp:lastPrinted>2019-02-28T17:55:35Z</cp:lastPrinted>
  <dcterms:created xsi:type="dcterms:W3CDTF">2017-10-25T11:01:50Z</dcterms:created>
  <dcterms:modified xsi:type="dcterms:W3CDTF">2019-02-28T17:55:39Z</dcterms:modified>
</cp:coreProperties>
</file>