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son.santos\Desktop\ORÇAMENTOS ATUALIZADOS\HENRIQUE EQUELMAN JR\"/>
    </mc:Choice>
  </mc:AlternateContent>
  <bookViews>
    <workbookView xWindow="0" yWindow="0" windowWidth="28800" windowHeight="12300"/>
  </bookViews>
  <sheets>
    <sheet name="CURVA AB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#N/A</definedName>
    <definedName name="\e">#N/A</definedName>
    <definedName name="_____ta105" localSheetId="0">#REF!</definedName>
    <definedName name="_____ta105">#REF!</definedName>
    <definedName name="_____ta157" localSheetId="0">#REF!</definedName>
    <definedName name="_____ta157">#REF!</definedName>
    <definedName name="____ta105" localSheetId="0">#REF!</definedName>
    <definedName name="____ta105">#REF!</definedName>
    <definedName name="____ta157" localSheetId="0">#REF!</definedName>
    <definedName name="____ta157">#REF!</definedName>
    <definedName name="___ta105" localSheetId="0">#REF!</definedName>
    <definedName name="___ta105">#REF!</definedName>
    <definedName name="___ta157" localSheetId="0">#REF!</definedName>
    <definedName name="___ta157">#REF!</definedName>
    <definedName name="__a100000" localSheetId="0">#REF!</definedName>
    <definedName name="__a100000">#REF!</definedName>
    <definedName name="__a70000" localSheetId="0">#REF!</definedName>
    <definedName name="__a70000">#REF!</definedName>
    <definedName name="__apf1" localSheetId="0">#REF!</definedName>
    <definedName name="__apf1">#REF!</definedName>
    <definedName name="__cpf1" localSheetId="0">#REF!</definedName>
    <definedName name="__cpf1">#REF!</definedName>
    <definedName name="__SL6">#N/A</definedName>
    <definedName name="__ta105" localSheetId="0">#REF!</definedName>
    <definedName name="__ta105">#REF!</definedName>
    <definedName name="__ta157" localSheetId="0">#REF!</definedName>
    <definedName name="__ta157">#REF!</definedName>
    <definedName name="_a100000" localSheetId="0">#REF!</definedName>
    <definedName name="_a100000">#REF!</definedName>
    <definedName name="_a70000" localSheetId="0">#REF!</definedName>
    <definedName name="_a70000">#REF!</definedName>
    <definedName name="_apf1" localSheetId="0">#REF!</definedName>
    <definedName name="_apf1">#REF!</definedName>
    <definedName name="_c" localSheetId="0">[1]Q8!#REF!</definedName>
    <definedName name="_c">[1]Q8!#REF!</definedName>
    <definedName name="_cpf1" localSheetId="0">#REF!</definedName>
    <definedName name="_cpf1">#REF!</definedName>
    <definedName name="_xlnm._FilterDatabase" localSheetId="0" hidden="1">'CURVA ABC'!$A$5:$O$35</definedName>
    <definedName name="_Order1" hidden="1">255</definedName>
    <definedName name="_SL6">#N/A</definedName>
    <definedName name="_ta105" localSheetId="0">#REF!</definedName>
    <definedName name="_ta105">#REF!</definedName>
    <definedName name="_ta157" localSheetId="0">#REF!</definedName>
    <definedName name="_ta157">#REF!</definedName>
    <definedName name="ABRE_COLUNAS">#N/A</definedName>
    <definedName name="ACERTA_TITULOS">#N/A</definedName>
    <definedName name="AGORA" localSheetId="0">#REF!</definedName>
    <definedName name="AGORA">#REF!</definedName>
    <definedName name="_xlnm.Print_Area" localSheetId="0">'CURVA ABC'!$A$1:$H$34</definedName>
    <definedName name="Área_impressão" localSheetId="0">#REF!</definedName>
    <definedName name="Área_impressão">#REF!</definedName>
    <definedName name="Área_impressão_IM" localSheetId="0">#REF!</definedName>
    <definedName name="Área_impressão_IM">#REF!</definedName>
    <definedName name="atual">[2]Imai03!$A$2:$D$3535</definedName>
    <definedName name="_xlnm.Database" localSheetId="0">#REF!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 localSheetId="0">#REF!</definedName>
    <definedName name="_xlnm.Criteria">#REF!</definedName>
    <definedName name="CUSTO_06" localSheetId="0">#REF!</definedName>
    <definedName name="CUSTO_06">#REF!</definedName>
    <definedName name="d" localSheetId="0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RRO">#N/A</definedName>
    <definedName name="Excel_BuiltIn_Criteria" localSheetId="0">#REF!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 localSheetId="0">#REF!</definedName>
    <definedName name="Excel_BuiltIn_Print_Area_2_1">#REF!</definedName>
    <definedName name="Excel_BuiltIn_Print_Area_2_1_6" localSheetId="0">#REF!</definedName>
    <definedName name="Excel_BuiltIn_Print_Area_2_1_6">#REF!</definedName>
    <definedName name="Excel_BuiltIn_Print_Area_6_1" localSheetId="0">#REF!</definedName>
    <definedName name="Excel_BuiltIn_Print_Area_6_1">#REF!</definedName>
    <definedName name="Excel_BuiltIn_Print_Area_6_1_6" localSheetId="0">#REF!</definedName>
    <definedName name="Excel_BuiltIn_Print_Area_6_1_6">#REF!</definedName>
    <definedName name="f" localSheetId="0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 localSheetId="0">'[7]1-1'!#REF!</definedName>
    <definedName name="KAPA">'[7]1-1'!#REF!</definedName>
    <definedName name="L_">#N/A</definedName>
    <definedName name="MENSAGEM">#N/A</definedName>
    <definedName name="MENSSAGEM_ERRO">#N/A</definedName>
    <definedName name="MM" localSheetId="0">#REF!</definedName>
    <definedName name="MM">#REF!</definedName>
    <definedName name="N_FOLHAS">#N/A</definedName>
    <definedName name="ok">[2]Imai03!$A$2:$D$3535</definedName>
    <definedName name="Percentual_adm_local" localSheetId="0">#REF!</definedName>
    <definedName name="Percentual_adm_local">#REF!</definedName>
    <definedName name="Preço_unit_total_comp" localSheetId="0">#REF!</definedName>
    <definedName name="Preço_unit_total_comp">#REF!</definedName>
    <definedName name="QA">#N/A</definedName>
    <definedName name="RETORNA_CURSOR">#N/A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_xlnm.Print_Titles" localSheetId="0">'CURVA ABC'!$1:$5</definedName>
    <definedName name="UA">#N/A</definedName>
    <definedName name="VALOR">#N/A</definedName>
    <definedName name="VALOR_1">#N/A</definedName>
    <definedName name="VALOR_2">#N/A</definedName>
    <definedName name="Valor_total_cal" localSheetId="0">#REF!</definedName>
    <definedName name="Valor_total_cal">#REF!</definedName>
    <definedName name="VERIFICA_SI">#N/A</definedName>
    <definedName name="Z_03AF3097_A8FB_458C_A6E3_16DC15F02CE9_.wvu.FilterData" localSheetId="0" hidden="1">'CURVA ABC'!#REF!</definedName>
    <definedName name="Z_385977A3_6FE9_40C9_8548_2B73DA2662B2_.wvu.Cols" localSheetId="0" hidden="1">'CURVA ABC'!#REF!,'CURVA ABC'!#REF!,'CURVA ABC'!#REF!</definedName>
    <definedName name="Z_385977A3_6FE9_40C9_8548_2B73DA2662B2_.wvu.FilterData" localSheetId="0" hidden="1">'CURVA ABC'!$A$5:$O$35</definedName>
    <definedName name="Z_385977A3_6FE9_40C9_8548_2B73DA2662B2_.wvu.PrintArea" localSheetId="0" hidden="1">'CURVA ABC'!$A$1:$F$35</definedName>
    <definedName name="Z_385977A3_6FE9_40C9_8548_2B73DA2662B2_.wvu.PrintTitles" localSheetId="0" hidden="1">'CURVA ABC'!$1:$5</definedName>
    <definedName name="Z_8E8EE2BB_923B_4F0D_BF0F_F04BAD1A1AD6_.wvu.FilterData" localSheetId="0" hidden="1">'CURVA ABC'!#REF!</definedName>
    <definedName name="Z_B405E408_F2B9_4E18_BFF6_C22DA8A2ED1C_.wvu.FilterData" localSheetId="0" hidden="1">'CURVA ABC'!#REF!</definedName>
    <definedName name="Z_BF95D06F_A801_4955_B76D_3C2C36D85037_.wvu.Cols" localSheetId="0" hidden="1">'CURVA ABC'!#REF!,'CURVA ABC'!#REF!,'CURVA ABC'!#REF!</definedName>
    <definedName name="Z_BF95D06F_A801_4955_B76D_3C2C36D85037_.wvu.FilterData" localSheetId="0" hidden="1">'CURVA ABC'!#REF!</definedName>
    <definedName name="Z_BF95D06F_A801_4955_B76D_3C2C36D85037_.wvu.PrintArea" localSheetId="0" hidden="1">'CURVA ABC'!$A$1:$F$35</definedName>
    <definedName name="Z_BF95D06F_A801_4955_B76D_3C2C36D85037_.wvu.PrintTitles" localSheetId="0" hidden="1">'CURVA ABC'!$2:$5</definedName>
    <definedName name="Z_DFCC1ACA_633C_48C5_8B22_0640848F6C91_.wvu.FilterData" localSheetId="0" hidden="1">'CURVA ABC'!#REF!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6" i="1" l="1"/>
  <c r="E7" i="1"/>
  <c r="E8" i="1"/>
  <c r="E9" i="1"/>
  <c r="E10" i="1"/>
  <c r="E11" i="1"/>
  <c r="E12" i="1"/>
  <c r="E13" i="1"/>
  <c r="E15" i="1"/>
  <c r="E16" i="1"/>
  <c r="E17" i="1"/>
  <c r="E18" i="1"/>
  <c r="E19" i="1"/>
  <c r="E20" i="1"/>
  <c r="E21" i="1"/>
  <c r="E35" i="1" l="1"/>
  <c r="A4" i="1"/>
  <c r="F33" i="1" l="1"/>
  <c r="F14" i="1"/>
  <c r="F24" i="1"/>
  <c r="F23" i="1"/>
  <c r="F22" i="1"/>
  <c r="F26" i="1"/>
  <c r="F28" i="1"/>
  <c r="F29" i="1"/>
  <c r="F32" i="1"/>
  <c r="F27" i="1"/>
  <c r="F30" i="1"/>
  <c r="F18" i="1"/>
  <c r="F25" i="1"/>
  <c r="F31" i="1"/>
  <c r="F34" i="1"/>
  <c r="F7" i="1"/>
  <c r="F11" i="1"/>
  <c r="F8" i="1"/>
  <c r="F20" i="1"/>
  <c r="F19" i="1"/>
  <c r="F16" i="1"/>
  <c r="F13" i="1"/>
  <c r="F6" i="1"/>
  <c r="G6" i="1" s="1"/>
  <c r="E37" i="1"/>
  <c r="F12" i="1"/>
  <c r="F15" i="1"/>
  <c r="F10" i="1"/>
  <c r="F21" i="1"/>
  <c r="F17" i="1"/>
  <c r="F9" i="1"/>
  <c r="G7" i="1" l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</calcChain>
</file>

<file path=xl/sharedStrings.xml><?xml version="1.0" encoding="utf-8"?>
<sst xmlns="http://schemas.openxmlformats.org/spreadsheetml/2006/main" count="100" uniqueCount="59">
  <si>
    <t>PREFEITURA DE MACEIÓ</t>
  </si>
  <si>
    <t>CURVA ABC</t>
  </si>
  <si>
    <t>Discriminação</t>
  </si>
  <si>
    <t>Und.</t>
  </si>
  <si>
    <t>Quantidade</t>
  </si>
  <si>
    <t>Valor unit (R$)</t>
  </si>
  <si>
    <t>Valor total</t>
  </si>
  <si>
    <t>%</t>
  </si>
  <si>
    <t>% ACUMULADO</t>
  </si>
  <si>
    <t>CLASSIFICAÇÃO</t>
  </si>
  <si>
    <t>C</t>
  </si>
  <si>
    <t>TUBO PVC D=4" COM MATERIAL DRENANTE PARA DRENO/BARBACA - FORNECIMENTO E INSTALACAO</t>
  </si>
  <si>
    <t>ESCAVAÇÃO MANUAL DE VALA COM PROFUNDIDADE MENOR OU IGUAL A 1,30 M. AF_03/2016</t>
  </si>
  <si>
    <t>EXECUÇÃO DE REFEITÓRIO EM CANTEIRO DE OBRA EM CHAPA DE MADEIRA COMPENSADA, NÃO INCLUSO MOBILIÁRIO E EQUIPAMENTOS. AF_02/2016</t>
  </si>
  <si>
    <t>TRANSPORTE VERTICAL, LATA DE 18 L, MANUAL, 1 PAVIMENTO. AF_06/2014</t>
  </si>
  <si>
    <t>ESTACA BROCA DE CONCRETO, DIÃMETRO DE 20 CM, PROFUNDIDADE DE ATÉ 3 M, ESCAVAÇÃO MANUAL COM TRADO CONCHA, NÃO ARMADA. AF_03/2018</t>
  </si>
  <si>
    <t>ISOLAMENTO DE OBRA COM TELA PLASTICA COM MALHA DE 5MM E ESTRUTURA DE MADEIRA PONTALETEADA</t>
  </si>
  <si>
    <t>PLACA DE OBRA EM CHAPA DE ACO GALVANIZADO</t>
  </si>
  <si>
    <t>DESMATAMENTO E LIMPEZA MECANIZADA DE TERRENO COM ARVORES ATE Ø 15CM, UTILIZANDO TRATOR DE ESTEIRAS</t>
  </si>
  <si>
    <t>LOCACAO DE CONTAINER 2,30 X 6,00 M, ALT. 2,50 M, PARA SANITARIO, COM 4 BACIAS, 8 CHUVEIROS,1 LAVATORIO E 1 MICTORIO</t>
  </si>
  <si>
    <t>LOCACAO DE CONTAINER 2,30 X 6,00 M, ALT. 2,50 M, COM 1 SANITARIO, PARA ESCRITORIO, COMPLETO, SEM DIVISORIAS INTERNAS</t>
  </si>
  <si>
    <t>MOBILIZAÇÃO E DESMOBILIZAÇÃO</t>
  </si>
  <si>
    <t>CORTE E DOBRA DE AÇO CA-50, DIÂMETRO DE 6,3 MM, UTILIZADO EM ESTRUTURAS DIVERSAS, EXCETO LAJES. AF_12/2015</t>
  </si>
  <si>
    <t>LOCACAO DE CONTAINER 2,30 X 6,00 M, ALT. 2,50 M, PARA ESCRITORIO, SEM DIVISORIAS INTERNAS E SEM SANITARIO</t>
  </si>
  <si>
    <t>SINALIZACAO DE TRANSITO - NOTURNA</t>
  </si>
  <si>
    <t>M3</t>
  </si>
  <si>
    <t>M3XKM</t>
  </si>
  <si>
    <t>M</t>
  </si>
  <si>
    <t>m</t>
  </si>
  <si>
    <t>MÊS</t>
  </si>
  <si>
    <t>M2</t>
  </si>
  <si>
    <t>L</t>
  </si>
  <si>
    <t>MES</t>
  </si>
  <si>
    <t>UNID</t>
  </si>
  <si>
    <t>KG</t>
  </si>
  <si>
    <t>A</t>
  </si>
  <si>
    <t>B</t>
  </si>
  <si>
    <t>VALOR TOTAL (SEM BDI)</t>
  </si>
  <si>
    <t>VALOR TOTAL DO BDI</t>
  </si>
  <si>
    <t>VALOR TOTAL (COM BDI)</t>
  </si>
  <si>
    <t>SERVIÇOS TÉCNICOS ESPECIALIZADOS PARA ACOMPANHAMENTO DE EXECUÇÃO DE FUNDAÇÕES PROFUNDAS E ESTRUTURAS DE CONTENÇÃO</t>
  </si>
  <si>
    <t>H</t>
  </si>
  <si>
    <t>Descida d'água de cortes em degraus - DCD 03 - areia e brita comerciais</t>
  </si>
  <si>
    <t>TRANSPORTE COM CAMINHÃO BASCULANTE DE 6 M3, EM VIA URBANA PAVIMENTADA, DMT ATÉ 30 KM (UNIDADE: M3XKM). AF_01/2018</t>
  </si>
  <si>
    <t>un</t>
  </si>
  <si>
    <t>Drenagem em canaleta meia cana D = 30 cm assente sobre lastro de areia - areia e brita comerciais m 37,46Alagoas</t>
  </si>
  <si>
    <t>-</t>
  </si>
  <si>
    <t>CAPINA E LIMPEZA MANUAL DE TERRENO</t>
  </si>
  <si>
    <t>EXECUÇÃO DE REVESTIMENTO DE CONCRETO PROJETADO COM ESPESSURA DE 7CM, ARMADO COM TELA, INCLINAÇÃO MENOR QUE 90°, APLICAÇÃO CONTÍNUA, UTILIZANDO EQUIPAMENTO DE PROJEÇÃO COM 6 M3/H DE CAPACIDADE</t>
  </si>
  <si>
    <t>Caixa de ligação e passagem - CLP 01 - areia extraída e brita produzida</t>
  </si>
  <si>
    <t>FORNECIMENTO/INSTALACAO DE MANTA BIDIM RT-31</t>
  </si>
  <si>
    <t>CARGA E DESCARGA MECANICA DE SOLO UTILIZANDO CAMINHAO BASCULANTE 6,0M3/16T E PA CARREGADEIRA SOBRE PNEUS 128 HP, CAPACIDADE DA CAÇAMBA 1,7 A 2,8 M3, PESO OPERACIONAL 11632 KG</t>
  </si>
  <si>
    <t>EXECUÇÃO DE GRAMPO PARA SOLO GRAMPEADO COM COMPRIMENTO MAIOR QUE 10 M, DIÂMETRO DE 7 CM, PERFURAÇÃO COM EQUIPAMENTO MANUAL E ARMADURA COM DIÂMETRO DE 16 MM. AF_05/2016</t>
  </si>
  <si>
    <t>ADMINISTRAÇÃO DA OBRA - HENRIQUE EQUELMAN</t>
  </si>
  <si>
    <t>Canaleta de concreto - CAU 07 - seção de 60 x 60 cm - espessura de 10 cm - apoiada em toda a extensão</t>
  </si>
  <si>
    <t>ESCAVAÇÃO VERTICAL A CÉU ABERTO, INCLUINDO CARGA, DESCARGA E TRANSPORTE, EM SOLO DE 1ª CATEGORIA COM ESCAVADEIRA HIDRÁULICA (CAÇAMBA: 0,8 M³ / 111 HP), FROTA DE 7 CAMINHÕES BASCULANTES DE 14 M³, DMT DE 6 KM E VELOCIDADE MÉDIA 22 KM/H. AF_12/2013</t>
  </si>
  <si>
    <t>REATERRO MANUAL DE VALAS COM COMPACTAÇÃO MECANIZADA. AF_04/2016</t>
  </si>
  <si>
    <t>PLANTIO DE GRAMAS EM PLACAS. AF_05/2018</t>
  </si>
  <si>
    <t>OBRA: HENRIQUE EQUELMAN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</si>
</sst>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Tahoma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b/>
      <sz val="10"/>
      <name val="Arial Narrow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2" borderId="5" xfId="4" applyNumberFormat="1" applyFont="1" applyFill="1" applyBorder="1" applyAlignment="1" applyProtection="1">
      <alignment vertical="center"/>
      <protection locked="0"/>
    </xf>
    <xf numFmtId="0" fontId="3" fillId="2" borderId="0" xfId="4" applyFont="1" applyFill="1" applyBorder="1" applyAlignment="1" applyProtection="1">
      <alignment vertical="center"/>
      <protection locked="0"/>
    </xf>
    <xf numFmtId="0" fontId="3" fillId="2" borderId="0" xfId="4" applyFont="1" applyFill="1" applyBorder="1" applyAlignment="1" applyProtection="1">
      <alignment horizontal="center" vertical="center"/>
      <protection locked="0"/>
    </xf>
    <xf numFmtId="10" fontId="3" fillId="2" borderId="0" xfId="3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5" fillId="2" borderId="6" xfId="0" applyFont="1" applyFill="1" applyBorder="1" applyAlignment="1" applyProtection="1">
      <protection locked="0"/>
    </xf>
    <xf numFmtId="0" fontId="7" fillId="2" borderId="7" xfId="4" applyNumberFormat="1" applyFont="1" applyFill="1" applyBorder="1" applyAlignment="1" applyProtection="1">
      <alignment vertical="center"/>
      <protection locked="0"/>
    </xf>
    <xf numFmtId="0" fontId="3" fillId="2" borderId="8" xfId="4" applyFont="1" applyFill="1" applyBorder="1" applyAlignment="1" applyProtection="1">
      <alignment vertical="center"/>
      <protection locked="0"/>
    </xf>
    <xf numFmtId="0" fontId="3" fillId="2" borderId="8" xfId="4" applyFont="1" applyFill="1" applyBorder="1" applyAlignment="1" applyProtection="1">
      <alignment horizontal="center" vertical="center"/>
      <protection locked="0"/>
    </xf>
    <xf numFmtId="10" fontId="3" fillId="2" borderId="8" xfId="3" applyNumberFormat="1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protection locked="0"/>
    </xf>
    <xf numFmtId="0" fontId="5" fillId="2" borderId="9" xfId="0" applyFont="1" applyFill="1" applyBorder="1" applyAlignment="1" applyProtection="1">
      <protection locked="0"/>
    </xf>
    <xf numFmtId="0" fontId="8" fillId="3" borderId="10" xfId="5" applyNumberFormat="1" applyFont="1" applyFill="1" applyBorder="1" applyAlignment="1" applyProtection="1">
      <alignment horizontal="center" vertical="center" wrapText="1"/>
      <protection locked="0"/>
    </xf>
    <xf numFmtId="0" fontId="8" fillId="3" borderId="11" xfId="5" applyFont="1" applyFill="1" applyBorder="1" applyAlignment="1" applyProtection="1">
      <alignment horizontal="center" vertical="center" wrapText="1"/>
      <protection locked="0"/>
    </xf>
    <xf numFmtId="0" fontId="8" fillId="3" borderId="11" xfId="5" applyFont="1" applyFill="1" applyBorder="1" applyAlignment="1" applyProtection="1">
      <alignment horizontal="center" vertical="center"/>
      <protection locked="0"/>
    </xf>
    <xf numFmtId="0" fontId="8" fillId="3" borderId="12" xfId="5" applyFont="1" applyFill="1" applyBorder="1" applyAlignment="1" applyProtection="1">
      <alignment horizontal="center" vertical="center"/>
      <protection locked="0"/>
    </xf>
    <xf numFmtId="0" fontId="8" fillId="3" borderId="13" xfId="5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3" fillId="0" borderId="17" xfId="6" applyNumberFormat="1" applyFont="1" applyFill="1" applyBorder="1" applyAlignment="1" applyProtection="1">
      <alignment vertical="center" wrapText="1"/>
      <protection locked="0"/>
    </xf>
    <xf numFmtId="165" fontId="3" fillId="0" borderId="18" xfId="6" applyFont="1" applyFill="1" applyBorder="1" applyAlignment="1" applyProtection="1">
      <alignment vertical="center" wrapText="1"/>
      <protection locked="0"/>
    </xf>
    <xf numFmtId="165" fontId="3" fillId="0" borderId="18" xfId="6" applyFont="1" applyFill="1" applyBorder="1" applyAlignment="1" applyProtection="1">
      <alignment horizontal="center" vertical="center" wrapText="1"/>
      <protection locked="0"/>
    </xf>
    <xf numFmtId="43" fontId="3" fillId="0" borderId="18" xfId="1" applyFont="1" applyFill="1" applyBorder="1" applyAlignment="1" applyProtection="1">
      <alignment vertical="center" wrapText="1"/>
      <protection locked="0"/>
    </xf>
    <xf numFmtId="164" fontId="3" fillId="0" borderId="18" xfId="2" applyFont="1" applyFill="1" applyBorder="1" applyAlignment="1" applyProtection="1">
      <alignment vertical="center" wrapText="1"/>
      <protection locked="0"/>
    </xf>
    <xf numFmtId="0" fontId="9" fillId="0" borderId="20" xfId="0" applyFont="1" applyFill="1" applyBorder="1" applyAlignment="1" applyProtection="1">
      <alignment horizontal="center"/>
      <protection locked="0"/>
    </xf>
    <xf numFmtId="0" fontId="3" fillId="0" borderId="25" xfId="7" applyNumberFormat="1" applyFont="1" applyFill="1" applyBorder="1" applyAlignment="1" applyProtection="1">
      <alignment vertical="center" wrapText="1"/>
      <protection locked="0"/>
    </xf>
    <xf numFmtId="165" fontId="3" fillId="0" borderId="18" xfId="7" applyFont="1" applyFill="1" applyBorder="1" applyAlignment="1" applyProtection="1">
      <alignment horizontal="center" vertical="center" wrapText="1"/>
      <protection locked="0"/>
    </xf>
    <xf numFmtId="164" fontId="3" fillId="0" borderId="19" xfId="2" applyFont="1" applyFill="1" applyBorder="1" applyAlignment="1" applyProtection="1">
      <alignment vertical="center" wrapText="1"/>
      <protection locked="0"/>
    </xf>
    <xf numFmtId="10" fontId="3" fillId="0" borderId="19" xfId="3" applyNumberFormat="1" applyFont="1" applyFill="1" applyBorder="1" applyAlignment="1" applyProtection="1">
      <alignment wrapText="1"/>
      <protection locked="0"/>
    </xf>
    <xf numFmtId="0" fontId="3" fillId="0" borderId="25" xfId="6" applyNumberFormat="1" applyFont="1" applyFill="1" applyBorder="1" applyAlignment="1" applyProtection="1">
      <alignment vertical="center" wrapText="1"/>
      <protection locked="0"/>
    </xf>
    <xf numFmtId="0" fontId="3" fillId="0" borderId="17" xfId="7" applyNumberFormat="1" applyFont="1" applyFill="1" applyBorder="1" applyAlignment="1" applyProtection="1">
      <alignment vertical="center" wrapText="1"/>
      <protection locked="0"/>
    </xf>
    <xf numFmtId="0" fontId="10" fillId="2" borderId="26" xfId="0" applyNumberFormat="1" applyFont="1" applyFill="1" applyBorder="1" applyAlignment="1" applyProtection="1">
      <protection locked="0"/>
    </xf>
    <xf numFmtId="0" fontId="10" fillId="2" borderId="27" xfId="0" applyFont="1" applyFill="1" applyBorder="1" applyAlignment="1" applyProtection="1">
      <protection locked="0"/>
    </xf>
    <xf numFmtId="164" fontId="4" fillId="2" borderId="28" xfId="2" applyFont="1" applyFill="1" applyBorder="1" applyProtection="1">
      <protection locked="0"/>
    </xf>
    <xf numFmtId="10" fontId="4" fillId="2" borderId="29" xfId="3" applyNumberFormat="1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Protection="1">
      <protection locked="0"/>
    </xf>
    <xf numFmtId="0" fontId="5" fillId="2" borderId="30" xfId="0" applyFont="1" applyFill="1" applyBorder="1" applyProtection="1">
      <protection locked="0"/>
    </xf>
    <xf numFmtId="0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0" fontId="3" fillId="0" borderId="23" xfId="3" applyNumberFormat="1" applyFont="1" applyFill="1" applyBorder="1" applyAlignment="1" applyProtection="1">
      <alignment wrapText="1"/>
      <protection locked="0"/>
    </xf>
    <xf numFmtId="0" fontId="3" fillId="0" borderId="14" xfId="6" applyNumberFormat="1" applyFont="1" applyFill="1" applyBorder="1" applyAlignment="1" applyProtection="1">
      <alignment vertical="center" wrapText="1"/>
      <protection locked="0"/>
    </xf>
    <xf numFmtId="165" fontId="3" fillId="0" borderId="15" xfId="6" applyFont="1" applyFill="1" applyBorder="1" applyAlignment="1" applyProtection="1">
      <alignment horizontal="center" vertical="center" wrapText="1"/>
      <protection locked="0"/>
    </xf>
    <xf numFmtId="43" fontId="3" fillId="0" borderId="15" xfId="1" applyFont="1" applyFill="1" applyBorder="1" applyAlignment="1" applyProtection="1">
      <alignment vertical="center" wrapText="1"/>
      <protection locked="0"/>
    </xf>
    <xf numFmtId="164" fontId="3" fillId="0" borderId="15" xfId="2" applyFont="1" applyFill="1" applyBorder="1" applyAlignment="1" applyProtection="1">
      <alignment vertical="center" wrapText="1"/>
      <protection locked="0"/>
    </xf>
    <xf numFmtId="10" fontId="3" fillId="0" borderId="15" xfId="3" applyNumberFormat="1" applyFont="1" applyFill="1" applyBorder="1" applyAlignment="1" applyProtection="1">
      <alignment wrapText="1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3" fillId="0" borderId="21" xfId="7" applyNumberFormat="1" applyFont="1" applyFill="1" applyBorder="1" applyAlignment="1" applyProtection="1">
      <alignment vertical="center" wrapText="1"/>
      <protection locked="0"/>
    </xf>
    <xf numFmtId="165" fontId="3" fillId="0" borderId="22" xfId="7" applyFont="1" applyFill="1" applyBorder="1" applyAlignment="1" applyProtection="1">
      <alignment horizontal="center" vertical="center" wrapText="1"/>
      <protection locked="0"/>
    </xf>
    <xf numFmtId="165" fontId="3" fillId="0" borderId="22" xfId="6" applyFont="1" applyFill="1" applyBorder="1" applyAlignment="1" applyProtection="1">
      <alignment vertical="center" wrapText="1"/>
      <protection locked="0"/>
    </xf>
    <xf numFmtId="164" fontId="3" fillId="0" borderId="22" xfId="2" applyFont="1" applyFill="1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/>
      <protection locked="0"/>
    </xf>
    <xf numFmtId="164" fontId="3" fillId="0" borderId="31" xfId="2" applyFont="1" applyFill="1" applyBorder="1" applyAlignment="1" applyProtection="1">
      <alignment vertical="center" wrapText="1"/>
      <protection locked="0"/>
    </xf>
    <xf numFmtId="10" fontId="11" fillId="0" borderId="15" xfId="0" applyNumberFormat="1" applyFont="1" applyFill="1" applyBorder="1" applyProtection="1">
      <protection locked="0"/>
    </xf>
    <xf numFmtId="10" fontId="11" fillId="0" borderId="19" xfId="0" applyNumberFormat="1" applyFont="1" applyFill="1" applyBorder="1" applyProtection="1"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</cellXfs>
  <cellStyles count="8">
    <cellStyle name="Moeda" xfId="2" builtinId="4"/>
    <cellStyle name="Normal" xfId="0" builtinId="0"/>
    <cellStyle name="Normal 165 2" xfId="5"/>
    <cellStyle name="Normal 7" xfId="4"/>
    <cellStyle name="Porcentagem" xfId="3" builtinId="5"/>
    <cellStyle name="Vírgula" xfId="1" builtinId="3"/>
    <cellStyle name="Vírgula 3" xfId="6"/>
    <cellStyle name="Vírgula 3 2" xfId="7"/>
  </cellStyles>
  <dxfs count="13">
    <dxf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0.34998626667073579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0.34998626667073579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top style="thin">
          <color auto="1"/>
        </top>
        <bottom style="thin">
          <color auto="1"/>
        </bottom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204108</xdr:colOff>
      <xdr:row>0</xdr:row>
      <xdr:rowOff>117929</xdr:rowOff>
    </xdr:from>
    <xdr:to>
      <xdr:col>0</xdr:col>
      <xdr:colOff>2163536</xdr:colOff>
      <xdr:row>0</xdr:row>
      <xdr:rowOff>1121636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8" y="117929"/>
          <a:ext cx="1959428" cy="1003707"/>
        </a:xfrm>
        <a:prstGeom prst="rect">
          <a:avLst/>
        </a:prstGeom>
      </xdr:spPr>
    </xdr:pic>
    <xdr:clientData/>
  </xdr:twoCellAnchor>
  <xdr:twoCellAnchor editAs="oneCell">
    <xdr:from>
      <xdr:col>5</xdr:col>
      <xdr:colOff>505733</xdr:colOff>
      <xdr:row>0</xdr:row>
      <xdr:rowOff>147410</xdr:rowOff>
    </xdr:from>
    <xdr:to>
      <xdr:col>6</xdr:col>
      <xdr:colOff>938893</xdr:colOff>
      <xdr:row>0</xdr:row>
      <xdr:rowOff>1162424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197" y="147410"/>
          <a:ext cx="1589767" cy="101501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269876</xdr:rowOff>
    </xdr:from>
    <xdr:to>
      <xdr:col>4</xdr:col>
      <xdr:colOff>1492250</xdr:colOff>
      <xdr:row>0</xdr:row>
      <xdr:rowOff>1158322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1301" y="269876"/>
          <a:ext cx="1494971" cy="8884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RCAMENTO\ATP-ALAGOAS\CC-236.01\01-PROJETOS\01-RECONSTRU&#199;&#195;O\PRIORIDADES\7%20-%20CH&#195;%20JAQUEIRA%20RECONSTRU&#199;&#195;O\OR&#199;AMENTO%20MOR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RESUMO"/>
      <sheetName val="MEMORIA DE CALCULO "/>
      <sheetName val="CRON FIN  - 4 MESES "/>
      <sheetName val="COMPOSIÇÕES"/>
      <sheetName val="CURVA ABC"/>
      <sheetName val="ADM"/>
      <sheetName val="auxiliar memoria"/>
      <sheetName val="MOBILIZAÇÃO"/>
      <sheetName val="COMP. BDI"/>
      <sheetName val="COMP. BDI DIF."/>
      <sheetName val="LISTA"/>
      <sheetName val="Cotações"/>
      <sheetName val="INCC"/>
      <sheetName val="COMPOSIÇÕES (2)"/>
      <sheetName val="ITEN DE MAIOR"/>
      <sheetName val="CRON FIN - 5 MESES"/>
      <sheetName val="Gráf1"/>
      <sheetName val="Plan2"/>
      <sheetName val="Plan1"/>
      <sheetName val="ORÇAMENTO MORADA"/>
    </sheetNames>
    <sheetDataSet>
      <sheetData sheetId="0">
        <row r="3">
          <cell r="A3" t="str">
            <v xml:space="preserve"> OBRA: ENCOSTA DA CHÃ DA JAQUEIRA</v>
          </cell>
        </row>
        <row r="4">
          <cell r="A4" t="str">
            <v xml:space="preserve"> LOCAL:  MACEIÓ - ALAGOAS</v>
          </cell>
        </row>
      </sheetData>
      <sheetData sheetId="1">
        <row r="6">
          <cell r="A6">
            <v>1</v>
          </cell>
        </row>
      </sheetData>
      <sheetData sheetId="2"/>
      <sheetData sheetId="3"/>
      <sheetData sheetId="4">
        <row r="8">
          <cell r="A8" t="str">
            <v>COD.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theme="5" tint="0.39997558519241921"/>
  </sheetPr>
  <dimension ref="A1:O37"/>
  <sheetViews>
    <sheetView tabSelected="1" view="pageBreakPreview" zoomScale="70" zoomScaleNormal="70" zoomScaleSheetLayoutView="70" workbookViewId="0">
      <selection activeCell="A3" sqref="A3"/>
    </sheetView>
  </sheetViews>
  <sheetFormatPr defaultRowHeight="15" x14ac:dyDescent="0.25"/>
  <cols>
    <col min="1" max="1" width="96.140625" style="39" customWidth="1"/>
    <col min="2" max="2" width="9.7109375" style="40" customWidth="1"/>
    <col min="3" max="3" width="18.140625" style="2" customWidth="1"/>
    <col min="4" max="4" width="23.5703125" style="2" customWidth="1"/>
    <col min="5" max="5" width="25.42578125" style="2" customWidth="1"/>
    <col min="6" max="6" width="17.28515625" style="2" customWidth="1"/>
    <col min="7" max="7" width="21.85546875" style="2" customWidth="1"/>
    <col min="8" max="8" width="21.5703125" style="2" customWidth="1"/>
    <col min="9" max="14" width="9.140625" style="2"/>
    <col min="15" max="15" width="21" style="2" customWidth="1"/>
    <col min="16" max="16384" width="9.140625" style="2"/>
  </cols>
  <sheetData>
    <row r="1" spans="1:8" s="1" customFormat="1" ht="105.75" customHeight="1" thickBo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8" ht="17.25" customHeight="1" x14ac:dyDescent="0.25">
      <c r="A2" s="57" t="s">
        <v>1</v>
      </c>
      <c r="B2" s="58"/>
      <c r="C2" s="58"/>
      <c r="D2" s="58"/>
      <c r="E2" s="58"/>
      <c r="F2" s="58"/>
      <c r="G2" s="58"/>
      <c r="H2" s="59"/>
    </row>
    <row r="3" spans="1:8" ht="22.5" customHeight="1" x14ac:dyDescent="0.25">
      <c r="A3" s="3" t="s">
        <v>58</v>
      </c>
      <c r="B3" s="5"/>
      <c r="C3" s="4"/>
      <c r="D3" s="4"/>
      <c r="E3" s="6"/>
      <c r="F3" s="4"/>
      <c r="G3" s="7"/>
      <c r="H3" s="8"/>
    </row>
    <row r="4" spans="1:8" ht="22.5" customHeight="1" x14ac:dyDescent="0.25">
      <c r="A4" s="9" t="str">
        <f>[9]ORÇAMENTO!$A$4</f>
        <v xml:space="preserve"> LOCAL:  MACEIÓ - ALAGOAS</v>
      </c>
      <c r="B4" s="11"/>
      <c r="C4" s="10"/>
      <c r="D4" s="10"/>
      <c r="E4" s="12"/>
      <c r="F4" s="10"/>
      <c r="G4" s="13"/>
      <c r="H4" s="14"/>
    </row>
    <row r="5" spans="1:8" ht="33" customHeight="1" x14ac:dyDescent="0.25">
      <c r="A5" s="15" t="s">
        <v>2</v>
      </c>
      <c r="B5" s="17" t="s">
        <v>3</v>
      </c>
      <c r="C5" s="17" t="s">
        <v>4</v>
      </c>
      <c r="D5" s="16" t="s">
        <v>5</v>
      </c>
      <c r="E5" s="17" t="s">
        <v>6</v>
      </c>
      <c r="F5" s="18" t="s">
        <v>7</v>
      </c>
      <c r="G5" s="17" t="s">
        <v>8</v>
      </c>
      <c r="H5" s="19" t="s">
        <v>9</v>
      </c>
    </row>
    <row r="6" spans="1:8" s="20" customFormat="1" ht="25.5" x14ac:dyDescent="0.25">
      <c r="A6" s="42" t="s">
        <v>52</v>
      </c>
      <c r="B6" s="43" t="s">
        <v>27</v>
      </c>
      <c r="C6" s="44">
        <v>4932</v>
      </c>
      <c r="D6" s="45">
        <v>110.3</v>
      </c>
      <c r="E6" s="53">
        <f>+D6*C6</f>
        <v>543999.6</v>
      </c>
      <c r="F6" s="46">
        <f t="shared" ref="F6:F34" si="0">E6/$E$35</f>
        <v>0.573293825512044</v>
      </c>
      <c r="G6" s="54">
        <f>F6</f>
        <v>0.573293825512044</v>
      </c>
      <c r="H6" s="47" t="s">
        <v>35</v>
      </c>
    </row>
    <row r="7" spans="1:8" s="20" customFormat="1" ht="38.25" x14ac:dyDescent="0.25">
      <c r="A7" s="32" t="s">
        <v>48</v>
      </c>
      <c r="B7" s="28" t="s">
        <v>30</v>
      </c>
      <c r="C7" s="24">
        <v>1921</v>
      </c>
      <c r="D7" s="25">
        <v>79.12</v>
      </c>
      <c r="E7" s="29">
        <f t="shared" ref="E7:E21" si="1">+D7*C7</f>
        <v>151989.52000000002</v>
      </c>
      <c r="F7" s="30">
        <f t="shared" si="0"/>
        <v>0.1601741129194568</v>
      </c>
      <c r="G7" s="55">
        <f t="shared" ref="G7:G34" si="2">G6+F7</f>
        <v>0.73346793843150082</v>
      </c>
      <c r="H7" s="26" t="s">
        <v>36</v>
      </c>
    </row>
    <row r="8" spans="1:8" s="20" customFormat="1" x14ac:dyDescent="0.25">
      <c r="A8" s="32" t="s">
        <v>53</v>
      </c>
      <c r="B8" s="28" t="s">
        <v>29</v>
      </c>
      <c r="C8" s="24">
        <v>4</v>
      </c>
      <c r="D8" s="25">
        <v>14182.06</v>
      </c>
      <c r="E8" s="29">
        <f t="shared" si="1"/>
        <v>56728.24</v>
      </c>
      <c r="F8" s="30">
        <f t="shared" si="0"/>
        <v>5.978303977459791E-2</v>
      </c>
      <c r="G8" s="55">
        <f t="shared" si="2"/>
        <v>0.79325097820609869</v>
      </c>
      <c r="H8" s="26" t="s">
        <v>10</v>
      </c>
    </row>
    <row r="9" spans="1:8" s="20" customFormat="1" ht="25.5" x14ac:dyDescent="0.25">
      <c r="A9" s="32" t="s">
        <v>40</v>
      </c>
      <c r="B9" s="28" t="s">
        <v>41</v>
      </c>
      <c r="C9" s="24">
        <v>400</v>
      </c>
      <c r="D9" s="25">
        <v>100.86</v>
      </c>
      <c r="E9" s="29">
        <f t="shared" si="1"/>
        <v>40344</v>
      </c>
      <c r="F9" s="30">
        <f t="shared" si="0"/>
        <v>4.2516513057101336E-2</v>
      </c>
      <c r="G9" s="55">
        <f t="shared" si="2"/>
        <v>0.83576749126320005</v>
      </c>
      <c r="H9" s="26" t="s">
        <v>10</v>
      </c>
    </row>
    <row r="10" spans="1:8" s="20" customFormat="1" x14ac:dyDescent="0.25">
      <c r="A10" s="32" t="s">
        <v>42</v>
      </c>
      <c r="B10" s="28" t="s">
        <v>28</v>
      </c>
      <c r="C10" s="24">
        <v>98</v>
      </c>
      <c r="D10" s="25">
        <v>376.4</v>
      </c>
      <c r="E10" s="29">
        <f t="shared" si="1"/>
        <v>36887.199999999997</v>
      </c>
      <c r="F10" s="30">
        <f t="shared" si="0"/>
        <v>3.8873565348996338E-2</v>
      </c>
      <c r="G10" s="55">
        <f t="shared" si="2"/>
        <v>0.87464105661219638</v>
      </c>
      <c r="H10" s="26" t="s">
        <v>10</v>
      </c>
    </row>
    <row r="11" spans="1:8" s="20" customFormat="1" x14ac:dyDescent="0.25">
      <c r="A11" s="48" t="s">
        <v>54</v>
      </c>
      <c r="B11" s="49" t="s">
        <v>28</v>
      </c>
      <c r="C11" s="50">
        <v>98</v>
      </c>
      <c r="D11" s="51">
        <v>262.55</v>
      </c>
      <c r="E11" s="29">
        <f t="shared" si="1"/>
        <v>25729.9</v>
      </c>
      <c r="F11" s="41">
        <f t="shared" si="0"/>
        <v>2.7115447880921864E-2</v>
      </c>
      <c r="G11" s="55">
        <f t="shared" si="2"/>
        <v>0.90175650449311828</v>
      </c>
      <c r="H11" s="52" t="s">
        <v>10</v>
      </c>
    </row>
    <row r="12" spans="1:8" s="20" customFormat="1" ht="25.5" x14ac:dyDescent="0.25">
      <c r="A12" s="27" t="s">
        <v>13</v>
      </c>
      <c r="B12" s="28" t="s">
        <v>30</v>
      </c>
      <c r="C12" s="24">
        <v>43.12</v>
      </c>
      <c r="D12" s="29">
        <v>377.97</v>
      </c>
      <c r="E12" s="29">
        <f t="shared" si="1"/>
        <v>16298.0664</v>
      </c>
      <c r="F12" s="30">
        <f t="shared" si="0"/>
        <v>1.7175712693364677E-2</v>
      </c>
      <c r="G12" s="55">
        <f t="shared" si="2"/>
        <v>0.91893221718648299</v>
      </c>
      <c r="H12" s="26" t="s">
        <v>10</v>
      </c>
    </row>
    <row r="13" spans="1:8" s="20" customFormat="1" x14ac:dyDescent="0.25">
      <c r="A13" s="27" t="s">
        <v>49</v>
      </c>
      <c r="B13" s="28" t="s">
        <v>44</v>
      </c>
      <c r="C13" s="24">
        <v>12</v>
      </c>
      <c r="D13" s="29">
        <v>1068.9100000000001</v>
      </c>
      <c r="E13" s="29">
        <f t="shared" si="1"/>
        <v>12826.920000000002</v>
      </c>
      <c r="F13" s="30">
        <f t="shared" si="0"/>
        <v>1.351764603565324E-2</v>
      </c>
      <c r="G13" s="55">
        <f t="shared" si="2"/>
        <v>0.93244986322213619</v>
      </c>
      <c r="H13" s="26" t="s">
        <v>10</v>
      </c>
    </row>
    <row r="14" spans="1:8" s="20" customFormat="1" x14ac:dyDescent="0.25">
      <c r="A14" s="27" t="s">
        <v>57</v>
      </c>
      <c r="B14" s="23" t="s">
        <v>30</v>
      </c>
      <c r="C14" s="24">
        <v>1026</v>
      </c>
      <c r="D14" s="29">
        <v>8.1</v>
      </c>
      <c r="E14" s="29">
        <f t="shared" si="1"/>
        <v>8310.6</v>
      </c>
      <c r="F14" s="30">
        <f t="shared" si="0"/>
        <v>8.7581234734370999E-3</v>
      </c>
      <c r="G14" s="55">
        <f t="shared" si="2"/>
        <v>0.94120798669557326</v>
      </c>
      <c r="H14" s="26"/>
    </row>
    <row r="15" spans="1:8" s="20" customFormat="1" ht="25.5" x14ac:dyDescent="0.25">
      <c r="A15" s="31" t="s">
        <v>43</v>
      </c>
      <c r="B15" s="23" t="s">
        <v>26</v>
      </c>
      <c r="C15" s="22">
        <v>5124.9400000000005</v>
      </c>
      <c r="D15" s="29">
        <v>1.52</v>
      </c>
      <c r="E15" s="29">
        <f t="shared" si="1"/>
        <v>7789.9088000000011</v>
      </c>
      <c r="F15" s="30">
        <f t="shared" si="0"/>
        <v>8.2093931987117941E-3</v>
      </c>
      <c r="G15" s="55">
        <f t="shared" si="2"/>
        <v>0.9494173798942851</v>
      </c>
      <c r="H15" s="26" t="s">
        <v>10</v>
      </c>
    </row>
    <row r="16" spans="1:8" s="20" customFormat="1" x14ac:dyDescent="0.25">
      <c r="A16" s="32" t="s">
        <v>12</v>
      </c>
      <c r="B16" s="28" t="s">
        <v>25</v>
      </c>
      <c r="C16" s="24">
        <v>153.69999999999999</v>
      </c>
      <c r="D16" s="25">
        <v>50.2</v>
      </c>
      <c r="E16" s="29">
        <f t="shared" si="1"/>
        <v>7715.74</v>
      </c>
      <c r="F16" s="30">
        <f t="shared" si="0"/>
        <v>8.1312304296846868E-3</v>
      </c>
      <c r="G16" s="55">
        <f t="shared" si="2"/>
        <v>0.95754861032396976</v>
      </c>
      <c r="H16" s="26" t="s">
        <v>10</v>
      </c>
    </row>
    <row r="17" spans="1:8" s="20" customFormat="1" ht="29.25" customHeight="1" x14ac:dyDescent="0.25">
      <c r="A17" s="21" t="s">
        <v>11</v>
      </c>
      <c r="B17" s="23" t="s">
        <v>27</v>
      </c>
      <c r="C17" s="24">
        <v>360</v>
      </c>
      <c r="D17" s="25">
        <v>15.5</v>
      </c>
      <c r="E17" s="29">
        <f t="shared" si="1"/>
        <v>5580</v>
      </c>
      <c r="F17" s="30">
        <f t="shared" si="0"/>
        <v>5.8804814311576798E-3</v>
      </c>
      <c r="G17" s="55">
        <f t="shared" si="2"/>
        <v>0.96342909175512748</v>
      </c>
      <c r="H17" s="26" t="s">
        <v>10</v>
      </c>
    </row>
    <row r="18" spans="1:8" s="20" customFormat="1" x14ac:dyDescent="0.25">
      <c r="A18" s="21" t="s">
        <v>17</v>
      </c>
      <c r="B18" s="23" t="s">
        <v>30</v>
      </c>
      <c r="C18" s="24">
        <v>16</v>
      </c>
      <c r="D18" s="25">
        <v>337.89</v>
      </c>
      <c r="E18" s="29">
        <f t="shared" si="1"/>
        <v>5406.24</v>
      </c>
      <c r="F18" s="30">
        <f t="shared" si="0"/>
        <v>5.6973645040110923E-3</v>
      </c>
      <c r="G18" s="55">
        <f t="shared" si="2"/>
        <v>0.96912645625913851</v>
      </c>
      <c r="H18" s="26" t="s">
        <v>10</v>
      </c>
    </row>
    <row r="19" spans="1:8" s="20" customFormat="1" ht="25.5" x14ac:dyDescent="0.25">
      <c r="A19" s="21" t="s">
        <v>15</v>
      </c>
      <c r="B19" s="23" t="s">
        <v>27</v>
      </c>
      <c r="C19" s="24">
        <v>120</v>
      </c>
      <c r="D19" s="25">
        <v>43.66</v>
      </c>
      <c r="E19" s="29">
        <f t="shared" si="1"/>
        <v>5239.2</v>
      </c>
      <c r="F19" s="30">
        <f t="shared" si="0"/>
        <v>5.5213294469751463E-3</v>
      </c>
      <c r="G19" s="55">
        <f t="shared" si="2"/>
        <v>0.97464778570611366</v>
      </c>
      <c r="H19" s="26" t="s">
        <v>10</v>
      </c>
    </row>
    <row r="20" spans="1:8" s="20" customFormat="1" ht="25.5" x14ac:dyDescent="0.25">
      <c r="A20" s="21" t="s">
        <v>45</v>
      </c>
      <c r="B20" s="23" t="s">
        <v>46</v>
      </c>
      <c r="C20" s="24">
        <v>126</v>
      </c>
      <c r="D20" s="25">
        <v>37.950000000000003</v>
      </c>
      <c r="E20" s="29">
        <f t="shared" si="1"/>
        <v>4781.7000000000007</v>
      </c>
      <c r="F20" s="30">
        <f t="shared" si="0"/>
        <v>5.0391932006033481E-3</v>
      </c>
      <c r="G20" s="55">
        <f t="shared" si="2"/>
        <v>0.97968697890671697</v>
      </c>
      <c r="H20" s="26" t="s">
        <v>10</v>
      </c>
    </row>
    <row r="21" spans="1:8" s="20" customFormat="1" x14ac:dyDescent="0.25">
      <c r="A21" s="21" t="s">
        <v>14</v>
      </c>
      <c r="B21" s="23" t="s">
        <v>31</v>
      </c>
      <c r="C21" s="24">
        <v>153700</v>
      </c>
      <c r="D21" s="25">
        <v>0.02</v>
      </c>
      <c r="E21" s="29">
        <f t="shared" si="1"/>
        <v>3074</v>
      </c>
      <c r="F21" s="30">
        <f t="shared" si="0"/>
        <v>3.2395340357309513E-3</v>
      </c>
      <c r="G21" s="55">
        <f t="shared" si="2"/>
        <v>0.98292651294244793</v>
      </c>
      <c r="H21" s="26" t="s">
        <v>10</v>
      </c>
    </row>
    <row r="22" spans="1:8" s="20" customFormat="1" ht="25.5" x14ac:dyDescent="0.25">
      <c r="A22" s="21" t="s">
        <v>19</v>
      </c>
      <c r="B22" s="23" t="s">
        <v>32</v>
      </c>
      <c r="C22" s="24">
        <v>4</v>
      </c>
      <c r="D22" s="25">
        <v>631.25</v>
      </c>
      <c r="E22" s="29">
        <f t="shared" ref="E22:E34" si="3">+D22*C22</f>
        <v>2525</v>
      </c>
      <c r="F22" s="30">
        <f t="shared" si="0"/>
        <v>2.6609705400847923E-3</v>
      </c>
      <c r="G22" s="55">
        <f t="shared" si="2"/>
        <v>0.98558748348253267</v>
      </c>
      <c r="H22" s="26" t="s">
        <v>10</v>
      </c>
    </row>
    <row r="23" spans="1:8" s="20" customFormat="1" x14ac:dyDescent="0.25">
      <c r="A23" s="21" t="s">
        <v>50</v>
      </c>
      <c r="B23" s="23" t="s">
        <v>30</v>
      </c>
      <c r="C23" s="24">
        <v>144</v>
      </c>
      <c r="D23" s="25">
        <v>16.37</v>
      </c>
      <c r="E23" s="29">
        <f t="shared" si="3"/>
        <v>2357.2800000000002</v>
      </c>
      <c r="F23" s="30">
        <f t="shared" si="0"/>
        <v>2.4842188652400318E-3</v>
      </c>
      <c r="G23" s="55">
        <f t="shared" si="2"/>
        <v>0.98807170234777275</v>
      </c>
      <c r="H23" s="26" t="s">
        <v>10</v>
      </c>
    </row>
    <row r="24" spans="1:8" s="20" customFormat="1" ht="39.75" customHeight="1" x14ac:dyDescent="0.25">
      <c r="A24" s="21" t="s">
        <v>20</v>
      </c>
      <c r="B24" s="23" t="s">
        <v>32</v>
      </c>
      <c r="C24" s="24">
        <v>4</v>
      </c>
      <c r="D24" s="25">
        <v>505</v>
      </c>
      <c r="E24" s="29">
        <f t="shared" si="3"/>
        <v>2020</v>
      </c>
      <c r="F24" s="30">
        <f t="shared" si="0"/>
        <v>2.128776432067834E-3</v>
      </c>
      <c r="G24" s="55">
        <f t="shared" si="2"/>
        <v>0.99020047877984063</v>
      </c>
      <c r="H24" s="26" t="s">
        <v>10</v>
      </c>
    </row>
    <row r="25" spans="1:8" s="20" customFormat="1" ht="38.25" x14ac:dyDescent="0.25">
      <c r="A25" s="21" t="s">
        <v>55</v>
      </c>
      <c r="B25" s="23" t="s">
        <v>25</v>
      </c>
      <c r="C25" s="24">
        <v>94.21</v>
      </c>
      <c r="D25" s="25">
        <v>18.11</v>
      </c>
      <c r="E25" s="29">
        <f t="shared" si="3"/>
        <v>1706.1430999999998</v>
      </c>
      <c r="F25" s="30">
        <f t="shared" si="0"/>
        <v>1.7980184262451253E-3</v>
      </c>
      <c r="G25" s="55">
        <f t="shared" si="2"/>
        <v>0.99199849720608579</v>
      </c>
      <c r="H25" s="26" t="s">
        <v>10</v>
      </c>
    </row>
    <row r="26" spans="1:8" s="20" customFormat="1" ht="25.5" x14ac:dyDescent="0.25">
      <c r="A26" s="21" t="s">
        <v>23</v>
      </c>
      <c r="B26" s="23" t="s">
        <v>32</v>
      </c>
      <c r="C26" s="24">
        <v>4</v>
      </c>
      <c r="D26" s="25">
        <v>394.53</v>
      </c>
      <c r="E26" s="29">
        <f t="shared" si="3"/>
        <v>1578.12</v>
      </c>
      <c r="F26" s="30">
        <f t="shared" si="0"/>
        <v>1.663101318304401E-3</v>
      </c>
      <c r="G26" s="55">
        <f t="shared" si="2"/>
        <v>0.99366159852439018</v>
      </c>
      <c r="H26" s="26" t="s">
        <v>10</v>
      </c>
    </row>
    <row r="27" spans="1:8" s="20" customFormat="1" x14ac:dyDescent="0.25">
      <c r="A27" s="21" t="s">
        <v>47</v>
      </c>
      <c r="B27" s="23" t="s">
        <v>30</v>
      </c>
      <c r="C27" s="24">
        <v>1537</v>
      </c>
      <c r="D27" s="25">
        <v>1.01</v>
      </c>
      <c r="E27" s="29">
        <f t="shared" si="3"/>
        <v>1552.3700000000001</v>
      </c>
      <c r="F27" s="30">
        <f t="shared" si="0"/>
        <v>1.6359646880441305E-3</v>
      </c>
      <c r="G27" s="55">
        <f t="shared" si="2"/>
        <v>0.99529756321243434</v>
      </c>
      <c r="H27" s="26" t="s">
        <v>10</v>
      </c>
    </row>
    <row r="28" spans="1:8" s="20" customFormat="1" ht="39.75" customHeight="1" x14ac:dyDescent="0.25">
      <c r="A28" s="21" t="s">
        <v>21</v>
      </c>
      <c r="B28" s="23" t="s">
        <v>33</v>
      </c>
      <c r="C28" s="24">
        <v>2</v>
      </c>
      <c r="D28" s="25">
        <v>752.76</v>
      </c>
      <c r="E28" s="29">
        <f t="shared" si="3"/>
        <v>1505.52</v>
      </c>
      <c r="F28" s="30">
        <f t="shared" si="0"/>
        <v>1.5865918287162205E-3</v>
      </c>
      <c r="G28" s="55">
        <f t="shared" si="2"/>
        <v>0.99688415504115058</v>
      </c>
      <c r="H28" s="26" t="s">
        <v>10</v>
      </c>
    </row>
    <row r="29" spans="1:8" s="20" customFormat="1" ht="40.5" customHeight="1" x14ac:dyDescent="0.25">
      <c r="A29" s="21" t="s">
        <v>16</v>
      </c>
      <c r="B29" s="23" t="s">
        <v>30</v>
      </c>
      <c r="C29" s="24">
        <v>72</v>
      </c>
      <c r="D29" s="25">
        <v>18.05</v>
      </c>
      <c r="E29" s="29">
        <f t="shared" si="3"/>
        <v>1299.6000000000001</v>
      </c>
      <c r="F29" s="30">
        <f t="shared" si="0"/>
        <v>1.3695830946115631E-3</v>
      </c>
      <c r="G29" s="55">
        <f t="shared" si="2"/>
        <v>0.99825373813576213</v>
      </c>
      <c r="H29" s="26" t="s">
        <v>10</v>
      </c>
    </row>
    <row r="30" spans="1:8" s="20" customFormat="1" ht="34.5" customHeight="1" x14ac:dyDescent="0.25">
      <c r="A30" s="21" t="s">
        <v>56</v>
      </c>
      <c r="B30" s="23" t="s">
        <v>25</v>
      </c>
      <c r="C30" s="24">
        <v>47.04</v>
      </c>
      <c r="D30" s="25">
        <v>18.32</v>
      </c>
      <c r="E30" s="29">
        <f t="shared" si="3"/>
        <v>861.77279999999996</v>
      </c>
      <c r="F30" s="30">
        <f t="shared" si="0"/>
        <v>9.081790229886668E-4</v>
      </c>
      <c r="G30" s="55">
        <f t="shared" si="2"/>
        <v>0.9991619171587508</v>
      </c>
      <c r="H30" s="26" t="s">
        <v>10</v>
      </c>
    </row>
    <row r="31" spans="1:8" s="20" customFormat="1" ht="25.5" x14ac:dyDescent="0.25">
      <c r="A31" s="21" t="s">
        <v>51</v>
      </c>
      <c r="B31" s="23" t="s">
        <v>25</v>
      </c>
      <c r="C31" s="24">
        <v>226.48</v>
      </c>
      <c r="D31" s="25">
        <v>1.52</v>
      </c>
      <c r="E31" s="29">
        <f t="shared" si="3"/>
        <v>344.24959999999999</v>
      </c>
      <c r="F31" s="30">
        <f t="shared" si="0"/>
        <v>3.6278734417266286E-4</v>
      </c>
      <c r="G31" s="55">
        <f t="shared" si="2"/>
        <v>0.99952470450292341</v>
      </c>
      <c r="H31" s="26" t="s">
        <v>10</v>
      </c>
    </row>
    <row r="32" spans="1:8" s="20" customFormat="1" ht="25.5" x14ac:dyDescent="0.25">
      <c r="A32" s="32" t="s">
        <v>22</v>
      </c>
      <c r="B32" s="28" t="s">
        <v>34</v>
      </c>
      <c r="C32" s="22">
        <v>44.24</v>
      </c>
      <c r="D32" s="25">
        <v>6.37</v>
      </c>
      <c r="E32" s="29">
        <f t="shared" si="3"/>
        <v>281.80880000000002</v>
      </c>
      <c r="F32" s="30">
        <f t="shared" si="0"/>
        <v>2.9698412464817717E-4</v>
      </c>
      <c r="G32" s="55">
        <f t="shared" si="2"/>
        <v>0.99982168862757159</v>
      </c>
      <c r="H32" s="26" t="s">
        <v>10</v>
      </c>
    </row>
    <row r="33" spans="1:15" s="20" customFormat="1" ht="33.75" customHeight="1" x14ac:dyDescent="0.25">
      <c r="A33" s="32" t="s">
        <v>24</v>
      </c>
      <c r="B33" s="28" t="s">
        <v>27</v>
      </c>
      <c r="C33" s="22">
        <v>40</v>
      </c>
      <c r="D33" s="25">
        <v>2.25</v>
      </c>
      <c r="E33" s="29">
        <f t="shared" si="3"/>
        <v>90</v>
      </c>
      <c r="F33" s="30">
        <f t="shared" si="0"/>
        <v>9.4846474696091618E-5</v>
      </c>
      <c r="G33" s="55">
        <f t="shared" si="2"/>
        <v>0.99991653510226763</v>
      </c>
      <c r="H33" s="26" t="s">
        <v>10</v>
      </c>
    </row>
    <row r="34" spans="1:15" s="20" customFormat="1" ht="25.5" x14ac:dyDescent="0.25">
      <c r="A34" s="21" t="s">
        <v>18</v>
      </c>
      <c r="B34" s="23" t="s">
        <v>30</v>
      </c>
      <c r="C34" s="24">
        <v>240</v>
      </c>
      <c r="D34" s="25">
        <v>0.33</v>
      </c>
      <c r="E34" s="29">
        <f t="shared" si="3"/>
        <v>79.2</v>
      </c>
      <c r="F34" s="30">
        <f t="shared" si="0"/>
        <v>8.3464897732560625E-5</v>
      </c>
      <c r="G34" s="55">
        <f t="shared" si="2"/>
        <v>1.0000000000000002</v>
      </c>
      <c r="H34" s="26" t="s">
        <v>10</v>
      </c>
    </row>
    <row r="35" spans="1:15" ht="21.75" customHeight="1" thickBot="1" x14ac:dyDescent="0.35">
      <c r="A35" s="33"/>
      <c r="B35" s="34"/>
      <c r="C35" s="34"/>
      <c r="D35" s="34" t="s">
        <v>37</v>
      </c>
      <c r="E35" s="35">
        <f>SUM(E6:E34)</f>
        <v>948901.89949999982</v>
      </c>
      <c r="F35" s="36">
        <v>1</v>
      </c>
      <c r="G35" s="37"/>
      <c r="H35" s="38"/>
      <c r="O35" s="20"/>
    </row>
    <row r="36" spans="1:15" ht="19.5" thickBot="1" x14ac:dyDescent="0.35">
      <c r="A36" s="33"/>
      <c r="B36" s="34"/>
      <c r="C36" s="34"/>
      <c r="D36" s="34" t="s">
        <v>38</v>
      </c>
      <c r="E36" s="35">
        <v>260568.46</v>
      </c>
      <c r="F36" s="36"/>
      <c r="G36" s="37"/>
      <c r="H36" s="38"/>
    </row>
    <row r="37" spans="1:15" ht="19.5" thickBot="1" x14ac:dyDescent="0.35">
      <c r="A37" s="33"/>
      <c r="B37" s="34"/>
      <c r="C37" s="34"/>
      <c r="D37" s="34" t="s">
        <v>39</v>
      </c>
      <c r="E37" s="35">
        <f>+E36+E35</f>
        <v>1209470.3594999998</v>
      </c>
      <c r="F37" s="36"/>
      <c r="G37" s="37"/>
      <c r="H37" s="38"/>
    </row>
  </sheetData>
  <sortState ref="A6:L39">
    <sortCondition descending="1" ref="F6:F39"/>
  </sortState>
  <mergeCells count="2">
    <mergeCell ref="A1:H1"/>
    <mergeCell ref="A2:H2"/>
  </mergeCells>
  <conditionalFormatting sqref="B3:B1048576">
    <cfRule type="containsText" dxfId="12" priority="186" operator="containsText" text="FALSO">
      <formula>NOT(ISERROR(SEARCH("FALSO",B3)))</formula>
    </cfRule>
  </conditionalFormatting>
  <conditionalFormatting sqref="D32:D34 B32:B33 A34:B34 A35:F7691 E6:F7 A6:A33 F8:F21 E7:E21 B6:D31">
    <cfRule type="expression" dxfId="11" priority="182">
      <formula>#REF!="título grau 4"</formula>
    </cfRule>
    <cfRule type="expression" dxfId="10" priority="183">
      <formula>#REF!="título grau 3"</formula>
    </cfRule>
    <cfRule type="expression" dxfId="9" priority="184">
      <formula>#REF!="título grau 2"</formula>
    </cfRule>
    <cfRule type="expression" dxfId="8" priority="185">
      <formula>#REF!="título grau 1"</formula>
    </cfRule>
  </conditionalFormatting>
  <conditionalFormatting sqref="C32:C34">
    <cfRule type="expression" dxfId="7" priority="178">
      <formula>#REF!="título grau 4"</formula>
    </cfRule>
    <cfRule type="expression" dxfId="6" priority="179">
      <formula>#REF!="título grau 3"</formula>
    </cfRule>
    <cfRule type="expression" dxfId="5" priority="180">
      <formula>#REF!="título grau 2"</formula>
    </cfRule>
    <cfRule type="expression" dxfId="4" priority="181">
      <formula>#REF!="título grau 1"</formula>
    </cfRule>
  </conditionalFormatting>
  <conditionalFormatting sqref="E22:F34">
    <cfRule type="expression" dxfId="3" priority="1">
      <formula>#REF!="título grau 4"</formula>
    </cfRule>
    <cfRule type="expression" dxfId="2" priority="2">
      <formula>#REF!="título grau 3"</formula>
    </cfRule>
    <cfRule type="expression" dxfId="1" priority="3">
      <formula>#REF!="título grau 2"</formula>
    </cfRule>
    <cfRule type="expression" dxfId="0" priority="4">
      <formula>#REF!="título grau 1"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CURVA ABC</vt:lpstr>
      <vt:lpstr>'CURVA ABC'!Area_de_impressao</vt:lpstr>
      <vt:lpstr>'CURVA ABC'!Titulos_de_impressao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Vilela dos Santos</dc:creator>
  <cp:lastModifiedBy>José Wilson Vilela dos Santos</cp:lastModifiedBy>
  <cp:lastPrinted>2019-02-28T17:56:57Z</cp:lastPrinted>
  <dcterms:created xsi:type="dcterms:W3CDTF">2017-10-25T11:07:03Z</dcterms:created>
  <dcterms:modified xsi:type="dcterms:W3CDTF">2019-02-28T17:57:00Z</dcterms:modified>
</cp:coreProperties>
</file>