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MOBILIZAÇÃ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MOBILIZAÇÃO!$A$1:$L$85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K21"/>
  <c r="K20"/>
  <c r="K19"/>
  <c r="K18"/>
  <c r="K17"/>
  <c r="K16"/>
  <c r="K15"/>
  <c r="K14"/>
  <c r="K13"/>
  <c r="K12"/>
  <c r="K11"/>
  <c r="K10"/>
  <c r="K9"/>
  <c r="K8"/>
  <c r="K22" l="1"/>
  <c r="H80"/>
  <c r="J83" s="1"/>
  <c r="K83" s="1"/>
  <c r="K85" l="1"/>
  <c r="M24" s="1"/>
</calcChain>
</file>

<file path=xl/sharedStrings.xml><?xml version="1.0" encoding="utf-8"?>
<sst xmlns="http://schemas.openxmlformats.org/spreadsheetml/2006/main" count="252" uniqueCount="166">
  <si>
    <t>MOBILIZAÇÃO E DESMOBILIZAÇÃO DE EQUIPAMENTOS</t>
  </si>
  <si>
    <t>ITEM</t>
  </si>
  <si>
    <t>DISCRIMINAÇÃO</t>
  </si>
  <si>
    <t>UNID</t>
  </si>
  <si>
    <t>QUANTIDADE</t>
  </si>
  <si>
    <t xml:space="preserve"> DMT  </t>
  </si>
  <si>
    <t xml:space="preserve"> PESO </t>
  </si>
  <si>
    <t xml:space="preserve"> MOMENTO </t>
  </si>
  <si>
    <t>CONSUMO</t>
  </si>
  <si>
    <t>CUSTO</t>
  </si>
  <si>
    <t>CUSTO TOTAL</t>
  </si>
  <si>
    <t>OBSERVAÇÕES</t>
  </si>
  <si>
    <t xml:space="preserve"> (km) </t>
  </si>
  <si>
    <t xml:space="preserve"> (ton) </t>
  </si>
  <si>
    <t xml:space="preserve"> (ton x km) </t>
  </si>
  <si>
    <t>(litros/km)</t>
  </si>
  <si>
    <t>(R$)</t>
  </si>
  <si>
    <t>CÓDIGO</t>
  </si>
  <si>
    <t>VEÍCULOS LEVES E CAMINHÕES COMUNS</t>
  </si>
  <si>
    <t>Combustivel</t>
  </si>
  <si>
    <t>E111</t>
  </si>
  <si>
    <t xml:space="preserve">Caminhão distr. de asfalto </t>
  </si>
  <si>
    <t>ud</t>
  </si>
  <si>
    <t>E400</t>
  </si>
  <si>
    <t>Caminhão basculante 5 m³ (8,8 t)</t>
  </si>
  <si>
    <t>und</t>
  </si>
  <si>
    <t>E402</t>
  </si>
  <si>
    <t>Caminhão carroceria de madeira 15 t</t>
  </si>
  <si>
    <t>E403</t>
  </si>
  <si>
    <t>Caminhão basculante 6 m³ (10,5 t)</t>
  </si>
  <si>
    <t>E404</t>
  </si>
  <si>
    <t>Caminhão basculante 10 m³ (15 t)</t>
  </si>
  <si>
    <t>E406</t>
  </si>
  <si>
    <t>Caminhão tanque 6.000 l</t>
  </si>
  <si>
    <t>E407</t>
  </si>
  <si>
    <t>Caminhão tanque 10.000 l</t>
  </si>
  <si>
    <t>E408</t>
  </si>
  <si>
    <t>Caminhão carroceria fixa 4 t</t>
  </si>
  <si>
    <t>E409</t>
  </si>
  <si>
    <t>Caminhão carroceria fixa 9 t</t>
  </si>
  <si>
    <t>E412</t>
  </si>
  <si>
    <t>Automóvel até 100 HP</t>
  </si>
  <si>
    <t>E416</t>
  </si>
  <si>
    <t>Veículo leve - pick up (4 x 4)</t>
  </si>
  <si>
    <t>E432</t>
  </si>
  <si>
    <t>Caminhão basculante 14 m³ (20 t)</t>
  </si>
  <si>
    <t>E433</t>
  </si>
  <si>
    <t>Caminhão basculante 6 x 4 para rocha 12 m³ (18 t)</t>
  </si>
  <si>
    <t>E434</t>
  </si>
  <si>
    <t>Caminhão Carroceria : Mercedes Benz : L 1620/51 - c/ guindauto 6 t x m</t>
  </si>
  <si>
    <t>SUB-TOTAL</t>
  </si>
  <si>
    <t>TOTAL</t>
  </si>
  <si>
    <t>EQUIPAMENTOS DE GRANDE PORTE</t>
  </si>
  <si>
    <t>R$ (Ton.xKm)</t>
  </si>
  <si>
    <t>E001</t>
  </si>
  <si>
    <t>Trator de esteiras D4E-PS/4A - com lâmina</t>
  </si>
  <si>
    <t>E002</t>
  </si>
  <si>
    <t>Trator de esteiras D6M-XL/6A - com lâmina</t>
  </si>
  <si>
    <t>E003</t>
  </si>
  <si>
    <t>Trator de esteiras D8R - com lâmina</t>
  </si>
  <si>
    <t>E006</t>
  </si>
  <si>
    <t>Motoniveladora Caterpillar 120G</t>
  </si>
  <si>
    <t>E007</t>
  </si>
  <si>
    <t>Trator agrícola 80 a 115 HP</t>
  </si>
  <si>
    <t>E009</t>
  </si>
  <si>
    <t>Carregadeira de pneus 1,72 m³</t>
  </si>
  <si>
    <t>E010</t>
  </si>
  <si>
    <t>Carregadeira de pneus 3,10 m³</t>
  </si>
  <si>
    <t>E011</t>
  </si>
  <si>
    <t>Retroescavadeira MF-86HD</t>
  </si>
  <si>
    <t>E013</t>
  </si>
  <si>
    <t>Rolo compact. pé de carneiro autoprop. 11,25 t</t>
  </si>
  <si>
    <t>E014</t>
  </si>
  <si>
    <t>Trator de esteiras D6R/RB - com escarificador</t>
  </si>
  <si>
    <t>E016</t>
  </si>
  <si>
    <t>Carregadeira de pneus 1,33 m³</t>
  </si>
  <si>
    <t>E062</t>
  </si>
  <si>
    <t>Escavadeira hidráulica Caterpillar 320L - cap. 1,7 m³</t>
  </si>
  <si>
    <t>E063</t>
  </si>
  <si>
    <t>Escavadeira hidráulica p/ longo alcance - cap. 600 l</t>
  </si>
  <si>
    <t>E065</t>
  </si>
  <si>
    <t>Draga de sucção p/ extração de areia 6"</t>
  </si>
  <si>
    <t>E066</t>
  </si>
  <si>
    <t>Chata 25 m³ com rebocador</t>
  </si>
  <si>
    <t>E101</t>
  </si>
  <si>
    <t>Grade de discos GA 24 x 24</t>
  </si>
  <si>
    <t>E102</t>
  </si>
  <si>
    <t>Rolo compact. tandem vibrat. autoprop. 10,9 t</t>
  </si>
  <si>
    <t>E105</t>
  </si>
  <si>
    <t>Rolo compactador SP 8000 de pneus autopr. 21 t</t>
  </si>
  <si>
    <t>E107</t>
  </si>
  <si>
    <t>Vassoura mecânica CMV rebocável</t>
  </si>
  <si>
    <t>E108</t>
  </si>
  <si>
    <t>Distribuidor de agregados CMV rebocável</t>
  </si>
  <si>
    <t>E109</t>
  </si>
  <si>
    <t>Distribuidor de agregados autopropelido</t>
  </si>
  <si>
    <t>E110</t>
  </si>
  <si>
    <t>Tanque de estocagem de asfalto 20.000 l</t>
  </si>
  <si>
    <t>E112</t>
  </si>
  <si>
    <t xml:space="preserve">Aquecedor de fluido térmico </t>
  </si>
  <si>
    <t>E113</t>
  </si>
  <si>
    <t>Usina de asfalto a quente Cifali 40/60 t/h</t>
  </si>
  <si>
    <t>E114</t>
  </si>
  <si>
    <t>Vibroacabadora de asfalto VDA-206 sobre pneus</t>
  </si>
  <si>
    <t>E106</t>
  </si>
  <si>
    <t>Usina Misturadora : Cifali : - de solos 300 t/h</t>
  </si>
  <si>
    <t>E117</t>
  </si>
  <si>
    <t>Rolo compact. RT82H estát. Tandem autoprop. 8,9 t</t>
  </si>
  <si>
    <t>E118</t>
  </si>
  <si>
    <t>Rolo compact. Tandem vibrat. 1,6 t</t>
  </si>
  <si>
    <t>E122</t>
  </si>
  <si>
    <t>Equip. distribuição de lama asfáltica Consmaq</t>
  </si>
  <si>
    <t>E123</t>
  </si>
  <si>
    <t>Caldeira de asflato rebocável Consmaq 600 l</t>
  </si>
  <si>
    <t>E127</t>
  </si>
  <si>
    <t>E128</t>
  </si>
  <si>
    <t>E138</t>
  </si>
  <si>
    <t>Estabilizador/Recicladora a frio</t>
  </si>
  <si>
    <t>E139</t>
  </si>
  <si>
    <t>Rolo compactador CA25 liso autop. vibrat.</t>
  </si>
  <si>
    <t>E147</t>
  </si>
  <si>
    <t>Usina de asfalto a quente Cifali 90/120 t/h</t>
  </si>
  <si>
    <t>E149</t>
  </si>
  <si>
    <t>Vibroacabadora de asfalto VDA-600 sobre esteiras</t>
  </si>
  <si>
    <t>E202</t>
  </si>
  <si>
    <t>Compressor ar comprimido 350 PCM</t>
  </si>
  <si>
    <t>E203</t>
  </si>
  <si>
    <t>Compressor de ar 762 PCM</t>
  </si>
  <si>
    <t>E204</t>
  </si>
  <si>
    <t>Martelete - perfuratriz manual</t>
  </si>
  <si>
    <t>E205</t>
  </si>
  <si>
    <t>Perfuratriz sobre esteiras - crawler drill</t>
  </si>
  <si>
    <t>E208</t>
  </si>
  <si>
    <t>Compressor de ar 200 PCM</t>
  </si>
  <si>
    <t>E209</t>
  </si>
  <si>
    <t>Martelete - rompedor 28 kg</t>
  </si>
  <si>
    <t>E210</t>
  </si>
  <si>
    <t>Martelete - rompedor 33 kg</t>
  </si>
  <si>
    <t>E318</t>
  </si>
  <si>
    <t>Fábrica de pré-moldado concreto</t>
  </si>
  <si>
    <t>E335</t>
  </si>
  <si>
    <t>Central de concreto MG11C 270m³</t>
  </si>
  <si>
    <t>E501</t>
  </si>
  <si>
    <t>Grupo gerador 36/40 KVA</t>
  </si>
  <si>
    <t>E503</t>
  </si>
  <si>
    <t>Grupo gerador 164/180 KVA</t>
  </si>
  <si>
    <t>E504</t>
  </si>
  <si>
    <t>Grupo gerador 241/265 KVA</t>
  </si>
  <si>
    <t>E507</t>
  </si>
  <si>
    <t>Grupo gerador 100/110 KVA</t>
  </si>
  <si>
    <t>E509</t>
  </si>
  <si>
    <t>Grupo gerador 16,8/18,5 KVA</t>
  </si>
  <si>
    <t>E906</t>
  </si>
  <si>
    <t>Compactador manual - soquete vibratório</t>
  </si>
  <si>
    <t>E908</t>
  </si>
  <si>
    <t>Máquina para pintura - demarcação de faixas autop.</t>
  </si>
  <si>
    <t>E914</t>
  </si>
  <si>
    <t>Compactador manual - placa vibratória c/ motor</t>
  </si>
  <si>
    <t>CUSTO DO TRANSPORTE T/KM</t>
  </si>
  <si>
    <t>Tkm</t>
  </si>
  <si>
    <t xml:space="preserve">SUB-TOTAL </t>
  </si>
  <si>
    <t>X</t>
  </si>
  <si>
    <t>X     2</t>
  </si>
  <si>
    <t>TOTAL MOBILIZAÇÃO E DESMOBILIZAÇÃO</t>
  </si>
  <si>
    <t>TRANSPORTE COM CAVALO MECÂNICO DE 30T - RODOVIA PAVIMENTADA</t>
  </si>
  <si>
    <t>5914640 - SICRO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</si>
</sst>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/>
    <xf numFmtId="0" fontId="4" fillId="2" borderId="16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/>
    <xf numFmtId="0" fontId="2" fillId="2" borderId="16" xfId="0" applyFont="1" applyFill="1" applyBorder="1"/>
    <xf numFmtId="43" fontId="2" fillId="2" borderId="12" xfId="1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/>
    </xf>
    <xf numFmtId="2" fontId="4" fillId="2" borderId="19" xfId="0" applyNumberFormat="1" applyFont="1" applyFill="1" applyBorder="1"/>
    <xf numFmtId="0" fontId="4" fillId="2" borderId="20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/>
    <xf numFmtId="0" fontId="2" fillId="2" borderId="0" xfId="0" applyFont="1" applyFill="1" applyBorder="1"/>
    <xf numFmtId="43" fontId="2" fillId="2" borderId="0" xfId="0" applyNumberFormat="1" applyFont="1" applyFill="1"/>
    <xf numFmtId="0" fontId="4" fillId="2" borderId="21" xfId="0" applyFont="1" applyFill="1" applyBorder="1"/>
    <xf numFmtId="0" fontId="4" fillId="2" borderId="15" xfId="0" applyFont="1" applyFill="1" applyBorder="1"/>
    <xf numFmtId="0" fontId="2" fillId="2" borderId="21" xfId="0" applyFont="1" applyFill="1" applyBorder="1"/>
    <xf numFmtId="0" fontId="2" fillId="2" borderId="15" xfId="0" applyFont="1" applyFill="1" applyBorder="1"/>
    <xf numFmtId="0" fontId="2" fillId="2" borderId="14" xfId="0" applyFont="1" applyFill="1" applyBorder="1"/>
    <xf numFmtId="0" fontId="2" fillId="2" borderId="22" xfId="0" applyFont="1" applyFill="1" applyBorder="1"/>
    <xf numFmtId="0" fontId="2" fillId="2" borderId="22" xfId="0" applyFont="1" applyFill="1" applyBorder="1" applyAlignment="1">
      <alignment horizontal="center"/>
    </xf>
    <xf numFmtId="43" fontId="2" fillId="2" borderId="22" xfId="1" applyFont="1" applyFill="1" applyBorder="1"/>
    <xf numFmtId="2" fontId="2" fillId="2" borderId="22" xfId="0" applyNumberFormat="1" applyFont="1" applyFill="1" applyBorder="1"/>
    <xf numFmtId="43" fontId="4" fillId="2" borderId="12" xfId="1" applyFont="1" applyFill="1" applyBorder="1"/>
    <xf numFmtId="0" fontId="2" fillId="2" borderId="23" xfId="0" applyFont="1" applyFill="1" applyBorder="1"/>
    <xf numFmtId="2" fontId="4" fillId="2" borderId="1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3" fontId="4" fillId="2" borderId="19" xfId="1" applyFont="1" applyFill="1" applyBorder="1"/>
    <xf numFmtId="4" fontId="2" fillId="0" borderId="0" xfId="0" applyNumberFormat="1" applyFont="1"/>
    <xf numFmtId="44" fontId="2" fillId="0" borderId="0" xfId="2" applyFont="1"/>
    <xf numFmtId="0" fontId="2" fillId="0" borderId="1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79376</xdr:rowOff>
    </xdr:from>
    <xdr:to>
      <xdr:col>1</xdr:col>
      <xdr:colOff>460375</xdr:colOff>
      <xdr:row>2</xdr:row>
      <xdr:rowOff>246314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6725" y="79376"/>
          <a:ext cx="1403350" cy="719388"/>
        </a:xfrm>
        <a:prstGeom prst="rect">
          <a:avLst/>
        </a:prstGeom>
      </xdr:spPr>
    </xdr:pic>
    <xdr:clientData/>
  </xdr:twoCellAnchor>
  <xdr:twoCellAnchor editAs="oneCell">
    <xdr:from>
      <xdr:col>8</xdr:col>
      <xdr:colOff>555626</xdr:colOff>
      <xdr:row>0</xdr:row>
      <xdr:rowOff>104775</xdr:rowOff>
    </xdr:from>
    <xdr:to>
      <xdr:col>9</xdr:col>
      <xdr:colOff>619125</xdr:colOff>
      <xdr:row>2</xdr:row>
      <xdr:rowOff>249658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604501" y="104775"/>
          <a:ext cx="1089024" cy="697333"/>
        </a:xfrm>
        <a:prstGeom prst="rect">
          <a:avLst/>
        </a:prstGeom>
      </xdr:spPr>
    </xdr:pic>
    <xdr:clientData/>
  </xdr:twoCellAnchor>
  <xdr:twoCellAnchor editAs="oneCell">
    <xdr:from>
      <xdr:col>6</xdr:col>
      <xdr:colOff>288471</xdr:colOff>
      <xdr:row>0</xdr:row>
      <xdr:rowOff>114300</xdr:rowOff>
    </xdr:from>
    <xdr:to>
      <xdr:col>7</xdr:col>
      <xdr:colOff>669925</xdr:colOff>
      <xdr:row>2</xdr:row>
      <xdr:rowOff>206717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80046" y="114300"/>
          <a:ext cx="1083129" cy="644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8"/>
  <sheetViews>
    <sheetView showGridLines="0" tabSelected="1" view="pageBreakPreview" zoomScale="60" zoomScaleNormal="100" workbookViewId="0">
      <selection activeCell="K83" activeCellId="1" sqref="K22 K83"/>
    </sheetView>
  </sheetViews>
  <sheetFormatPr defaultRowHeight="15"/>
  <cols>
    <col min="1" max="1" width="21.140625" style="1" customWidth="1"/>
    <col min="2" max="2" width="8.5703125" style="1" customWidth="1"/>
    <col min="3" max="3" width="73.140625" style="1" customWidth="1"/>
    <col min="4" max="4" width="9.140625" style="1"/>
    <col min="5" max="5" width="13" style="1" bestFit="1" customWidth="1"/>
    <col min="6" max="6" width="10.140625" style="1" bestFit="1" customWidth="1"/>
    <col min="7" max="7" width="10.5703125" style="1" bestFit="1" customWidth="1"/>
    <col min="8" max="8" width="17.5703125" style="1" bestFit="1" customWidth="1"/>
    <col min="9" max="9" width="15.42578125" style="1" bestFit="1" customWidth="1"/>
    <col min="10" max="10" width="13.7109375" style="1" customWidth="1"/>
    <col min="11" max="11" width="13.42578125" style="1" bestFit="1" customWidth="1"/>
    <col min="12" max="12" width="22.85546875" style="1" customWidth="1"/>
    <col min="13" max="13" width="14.85546875" style="1" customWidth="1"/>
    <col min="14" max="16384" width="9.140625" style="1"/>
  </cols>
  <sheetData>
    <row r="1" spans="1:12" ht="21.75" customHeight="1"/>
    <row r="2" spans="1:12" ht="21.75" customHeight="1"/>
    <row r="3" spans="1:12" ht="34.5" customHeight="1" thickBot="1"/>
    <row r="4" spans="1:12" s="2" customFormat="1" ht="26.25" customHeight="1" thickTop="1" thickBot="1">
      <c r="A4" s="41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s="2" customFormat="1" ht="15.75" thickTop="1">
      <c r="A5" s="44" t="s">
        <v>1</v>
      </c>
      <c r="B5" s="45"/>
      <c r="C5" s="45" t="s">
        <v>2</v>
      </c>
      <c r="D5" s="45" t="s">
        <v>3</v>
      </c>
      <c r="E5" s="48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50" t="s">
        <v>11</v>
      </c>
    </row>
    <row r="6" spans="1:12" s="2" customFormat="1">
      <c r="A6" s="46"/>
      <c r="B6" s="47"/>
      <c r="C6" s="47"/>
      <c r="D6" s="47"/>
      <c r="E6" s="49"/>
      <c r="F6" s="4" t="s">
        <v>12</v>
      </c>
      <c r="G6" s="4" t="s">
        <v>13</v>
      </c>
      <c r="H6" s="4" t="s">
        <v>14</v>
      </c>
      <c r="I6" s="4" t="s">
        <v>15</v>
      </c>
      <c r="J6" s="5" t="s">
        <v>16</v>
      </c>
      <c r="K6" s="5" t="s">
        <v>16</v>
      </c>
      <c r="L6" s="51"/>
    </row>
    <row r="7" spans="1:12" s="2" customFormat="1">
      <c r="A7" s="54" t="s">
        <v>17</v>
      </c>
      <c r="B7" s="55"/>
      <c r="C7" s="4" t="s">
        <v>18</v>
      </c>
      <c r="D7" s="5"/>
      <c r="E7" s="4"/>
      <c r="F7" s="6"/>
      <c r="G7" s="6"/>
      <c r="H7" s="6"/>
      <c r="I7" s="6"/>
      <c r="J7" s="6" t="s">
        <v>19</v>
      </c>
      <c r="K7" s="6"/>
      <c r="L7" s="7"/>
    </row>
    <row r="8" spans="1:12" s="2" customFormat="1" hidden="1">
      <c r="A8" s="52" t="s">
        <v>20</v>
      </c>
      <c r="B8" s="53"/>
      <c r="C8" s="8" t="s">
        <v>21</v>
      </c>
      <c r="D8" s="9" t="s">
        <v>22</v>
      </c>
      <c r="E8" s="8">
        <v>0</v>
      </c>
      <c r="F8" s="10">
        <v>40.700000000000003</v>
      </c>
      <c r="G8" s="10"/>
      <c r="H8" s="10"/>
      <c r="I8" s="10">
        <v>0.5</v>
      </c>
      <c r="J8" s="10">
        <v>3.07</v>
      </c>
      <c r="K8" s="10">
        <f>E8*F8*I8*J8</f>
        <v>0</v>
      </c>
      <c r="L8" s="11"/>
    </row>
    <row r="9" spans="1:12" s="2" customFormat="1">
      <c r="A9" s="52" t="s">
        <v>23</v>
      </c>
      <c r="B9" s="53"/>
      <c r="C9" s="8" t="s">
        <v>24</v>
      </c>
      <c r="D9" s="9" t="s">
        <v>25</v>
      </c>
      <c r="E9" s="12"/>
      <c r="F9" s="10">
        <v>20</v>
      </c>
      <c r="G9" s="10"/>
      <c r="H9" s="10"/>
      <c r="I9" s="10">
        <v>0.41</v>
      </c>
      <c r="J9" s="10">
        <v>3.5</v>
      </c>
      <c r="K9" s="10">
        <f t="shared" ref="K9:K20" si="0">E9*F9*I9*J9</f>
        <v>0</v>
      </c>
      <c r="L9" s="11"/>
    </row>
    <row r="10" spans="1:12" s="2" customFormat="1">
      <c r="A10" s="52" t="s">
        <v>26</v>
      </c>
      <c r="B10" s="53"/>
      <c r="C10" s="8" t="s">
        <v>27</v>
      </c>
      <c r="D10" s="9" t="s">
        <v>25</v>
      </c>
      <c r="E10" s="12">
        <v>1</v>
      </c>
      <c r="F10" s="10">
        <v>20</v>
      </c>
      <c r="G10" s="10"/>
      <c r="H10" s="10"/>
      <c r="I10" s="10">
        <v>0.53</v>
      </c>
      <c r="J10" s="10">
        <v>3.5</v>
      </c>
      <c r="K10" s="10">
        <f t="shared" si="0"/>
        <v>37.100000000000009</v>
      </c>
      <c r="L10" s="11"/>
    </row>
    <row r="11" spans="1:12" s="2" customFormat="1">
      <c r="A11" s="52" t="s">
        <v>28</v>
      </c>
      <c r="B11" s="53"/>
      <c r="C11" s="8" t="s">
        <v>29</v>
      </c>
      <c r="D11" s="9" t="s">
        <v>25</v>
      </c>
      <c r="E11" s="12">
        <v>2</v>
      </c>
      <c r="F11" s="10">
        <v>20</v>
      </c>
      <c r="G11" s="10"/>
      <c r="H11" s="10"/>
      <c r="I11" s="10">
        <v>0.5</v>
      </c>
      <c r="J11" s="10">
        <v>3.5</v>
      </c>
      <c r="K11" s="10">
        <f t="shared" si="0"/>
        <v>70</v>
      </c>
      <c r="L11" s="11"/>
    </row>
    <row r="12" spans="1:12" s="2" customFormat="1">
      <c r="A12" s="52" t="s">
        <v>30</v>
      </c>
      <c r="B12" s="53"/>
      <c r="C12" s="8" t="s">
        <v>31</v>
      </c>
      <c r="D12" s="9" t="s">
        <v>25</v>
      </c>
      <c r="E12" s="12">
        <v>1</v>
      </c>
      <c r="F12" s="10">
        <v>20</v>
      </c>
      <c r="G12" s="10"/>
      <c r="H12" s="10"/>
      <c r="I12" s="10">
        <v>0.52</v>
      </c>
      <c r="J12" s="10">
        <v>3.5</v>
      </c>
      <c r="K12" s="10">
        <f t="shared" si="0"/>
        <v>36.4</v>
      </c>
      <c r="L12" s="11"/>
    </row>
    <row r="13" spans="1:12" s="2" customFormat="1" hidden="1">
      <c r="A13" s="52" t="s">
        <v>32</v>
      </c>
      <c r="B13" s="53"/>
      <c r="C13" s="8" t="s">
        <v>33</v>
      </c>
      <c r="D13" s="9" t="s">
        <v>25</v>
      </c>
      <c r="E13" s="12"/>
      <c r="F13" s="10">
        <v>20</v>
      </c>
      <c r="G13" s="10"/>
      <c r="H13" s="10"/>
      <c r="I13" s="10">
        <v>0.5</v>
      </c>
      <c r="J13" s="10">
        <v>3.5</v>
      </c>
      <c r="K13" s="10">
        <f t="shared" si="0"/>
        <v>0</v>
      </c>
      <c r="L13" s="11"/>
    </row>
    <row r="14" spans="1:12" s="2" customFormat="1">
      <c r="A14" s="52" t="s">
        <v>34</v>
      </c>
      <c r="B14" s="53"/>
      <c r="C14" s="8" t="s">
        <v>35</v>
      </c>
      <c r="D14" s="9" t="s">
        <v>25</v>
      </c>
      <c r="E14" s="12"/>
      <c r="F14" s="10">
        <v>40.700000000000003</v>
      </c>
      <c r="G14" s="10"/>
      <c r="H14" s="10"/>
      <c r="I14" s="10">
        <v>0.52</v>
      </c>
      <c r="J14" s="10">
        <v>3.5</v>
      </c>
      <c r="K14" s="10">
        <f t="shared" si="0"/>
        <v>0</v>
      </c>
      <c r="L14" s="11"/>
    </row>
    <row r="15" spans="1:12" s="2" customFormat="1" hidden="1">
      <c r="A15" s="52" t="s">
        <v>36</v>
      </c>
      <c r="B15" s="53"/>
      <c r="C15" s="8" t="s">
        <v>37</v>
      </c>
      <c r="D15" s="9" t="s">
        <v>25</v>
      </c>
      <c r="E15" s="12"/>
      <c r="F15" s="10">
        <v>20</v>
      </c>
      <c r="G15" s="10"/>
      <c r="H15" s="10"/>
      <c r="I15" s="10">
        <v>0.27</v>
      </c>
      <c r="J15" s="10">
        <v>3.5</v>
      </c>
      <c r="K15" s="10">
        <f t="shared" si="0"/>
        <v>0</v>
      </c>
      <c r="L15" s="11"/>
    </row>
    <row r="16" spans="1:12" s="2" customFormat="1">
      <c r="A16" s="52" t="s">
        <v>38</v>
      </c>
      <c r="B16" s="53"/>
      <c r="C16" s="8" t="s">
        <v>39</v>
      </c>
      <c r="D16" s="9" t="s">
        <v>25</v>
      </c>
      <c r="E16" s="12"/>
      <c r="F16" s="10">
        <v>20</v>
      </c>
      <c r="G16" s="10"/>
      <c r="H16" s="10"/>
      <c r="I16" s="10">
        <v>0.5</v>
      </c>
      <c r="J16" s="10">
        <v>3.5</v>
      </c>
      <c r="K16" s="10">
        <f t="shared" si="0"/>
        <v>0</v>
      </c>
      <c r="L16" s="11"/>
    </row>
    <row r="17" spans="1:13" s="2" customFormat="1">
      <c r="A17" s="52" t="s">
        <v>40</v>
      </c>
      <c r="B17" s="53"/>
      <c r="C17" s="8" t="s">
        <v>41</v>
      </c>
      <c r="D17" s="9" t="s">
        <v>25</v>
      </c>
      <c r="E17" s="12">
        <v>1</v>
      </c>
      <c r="F17" s="10">
        <v>20</v>
      </c>
      <c r="G17" s="10"/>
      <c r="H17" s="10"/>
      <c r="I17" s="10">
        <v>0.14000000000000001</v>
      </c>
      <c r="J17" s="10">
        <v>3.5</v>
      </c>
      <c r="K17" s="10">
        <f t="shared" si="0"/>
        <v>9.8000000000000007</v>
      </c>
      <c r="L17" s="11"/>
    </row>
    <row r="18" spans="1:13" s="2" customFormat="1">
      <c r="A18" s="52" t="s">
        <v>42</v>
      </c>
      <c r="B18" s="53"/>
      <c r="C18" s="8" t="s">
        <v>43</v>
      </c>
      <c r="D18" s="9" t="s">
        <v>25</v>
      </c>
      <c r="E18" s="12"/>
      <c r="F18" s="10">
        <v>20</v>
      </c>
      <c r="G18" s="10"/>
      <c r="H18" s="10"/>
      <c r="I18" s="10">
        <v>0.18</v>
      </c>
      <c r="J18" s="10">
        <v>3.5</v>
      </c>
      <c r="K18" s="10">
        <f t="shared" si="0"/>
        <v>0</v>
      </c>
      <c r="L18" s="11"/>
    </row>
    <row r="19" spans="1:13" s="2" customFormat="1">
      <c r="A19" s="52" t="s">
        <v>44</v>
      </c>
      <c r="B19" s="53"/>
      <c r="C19" s="8" t="s">
        <v>45</v>
      </c>
      <c r="D19" s="9" t="s">
        <v>25</v>
      </c>
      <c r="E19" s="12"/>
      <c r="F19" s="10">
        <v>20</v>
      </c>
      <c r="G19" s="10"/>
      <c r="H19" s="10"/>
      <c r="I19" s="10">
        <v>0.91</v>
      </c>
      <c r="J19" s="10">
        <v>3.5</v>
      </c>
      <c r="K19" s="10">
        <f t="shared" si="0"/>
        <v>0</v>
      </c>
      <c r="L19" s="11"/>
    </row>
    <row r="20" spans="1:13" s="2" customFormat="1">
      <c r="A20" s="52" t="s">
        <v>46</v>
      </c>
      <c r="B20" s="53"/>
      <c r="C20" s="8" t="s">
        <v>47</v>
      </c>
      <c r="D20" s="9" t="s">
        <v>25</v>
      </c>
      <c r="E20" s="12"/>
      <c r="F20" s="10">
        <v>20</v>
      </c>
      <c r="G20" s="10"/>
      <c r="H20" s="10"/>
      <c r="I20" s="10">
        <v>0.9</v>
      </c>
      <c r="J20" s="10">
        <v>3.5</v>
      </c>
      <c r="K20" s="10">
        <f t="shared" si="0"/>
        <v>0</v>
      </c>
      <c r="L20" s="11"/>
    </row>
    <row r="21" spans="1:13" s="2" customFormat="1">
      <c r="A21" s="52" t="s">
        <v>48</v>
      </c>
      <c r="B21" s="53"/>
      <c r="C21" s="8" t="s">
        <v>49</v>
      </c>
      <c r="D21" s="9" t="s">
        <v>25</v>
      </c>
      <c r="E21" s="12">
        <v>1</v>
      </c>
      <c r="F21" s="10">
        <v>20</v>
      </c>
      <c r="G21" s="10"/>
      <c r="H21" s="10"/>
      <c r="I21" s="10">
        <v>0.47</v>
      </c>
      <c r="J21" s="10">
        <v>3.5</v>
      </c>
      <c r="K21" s="10">
        <f>(E21*F21*I21*J21)-0.08</f>
        <v>32.819999999999993</v>
      </c>
      <c r="L21" s="11"/>
    </row>
    <row r="22" spans="1:13" s="2" customFormat="1" ht="15.75" thickBot="1">
      <c r="A22" s="13" t="s">
        <v>50</v>
      </c>
      <c r="B22" s="14"/>
      <c r="C22" s="15"/>
      <c r="D22" s="16"/>
      <c r="E22" s="15"/>
      <c r="F22" s="17"/>
      <c r="G22" s="17"/>
      <c r="H22" s="17"/>
      <c r="I22" s="17"/>
      <c r="J22" s="17" t="s">
        <v>51</v>
      </c>
      <c r="K22" s="17">
        <f>SUM(K8:K21)</f>
        <v>186.12</v>
      </c>
      <c r="L22" s="18"/>
    </row>
    <row r="23" spans="1:13" s="22" customFormat="1" ht="21" hidden="1" customHeight="1">
      <c r="A23" s="19"/>
      <c r="B23" s="19"/>
      <c r="C23" s="19"/>
      <c r="D23" s="20"/>
      <c r="E23" s="19"/>
      <c r="F23" s="21"/>
      <c r="G23" s="21"/>
      <c r="H23" s="21"/>
      <c r="I23" s="21"/>
      <c r="J23" s="21"/>
      <c r="K23" s="21"/>
      <c r="L23" s="19"/>
    </row>
    <row r="24" spans="1:13" s="2" customFormat="1" ht="15.75" thickTop="1">
      <c r="A24" s="44" t="s">
        <v>1</v>
      </c>
      <c r="B24" s="45"/>
      <c r="C24" s="45" t="s">
        <v>2</v>
      </c>
      <c r="D24" s="45" t="s">
        <v>3</v>
      </c>
      <c r="E24" s="48" t="s">
        <v>4</v>
      </c>
      <c r="F24" s="3" t="s">
        <v>5</v>
      </c>
      <c r="G24" s="3" t="s">
        <v>6</v>
      </c>
      <c r="H24" s="3" t="s">
        <v>7</v>
      </c>
      <c r="I24" s="3" t="s">
        <v>8</v>
      </c>
      <c r="J24" s="3" t="s">
        <v>9</v>
      </c>
      <c r="K24" s="3" t="s">
        <v>10</v>
      </c>
      <c r="L24" s="50" t="s">
        <v>11</v>
      </c>
      <c r="M24" s="23">
        <f>K85-K88</f>
        <v>-9118.1999999999989</v>
      </c>
    </row>
    <row r="25" spans="1:13" s="2" customFormat="1">
      <c r="A25" s="46"/>
      <c r="B25" s="47"/>
      <c r="C25" s="47"/>
      <c r="D25" s="47"/>
      <c r="E25" s="49"/>
      <c r="F25" s="4" t="s">
        <v>12</v>
      </c>
      <c r="G25" s="4" t="s">
        <v>13</v>
      </c>
      <c r="H25" s="4" t="s">
        <v>14</v>
      </c>
      <c r="I25" s="4" t="s">
        <v>15</v>
      </c>
      <c r="J25" s="5" t="s">
        <v>16</v>
      </c>
      <c r="K25" s="5" t="s">
        <v>16</v>
      </c>
      <c r="L25" s="51"/>
    </row>
    <row r="26" spans="1:13" s="2" customFormat="1">
      <c r="A26" s="24" t="s">
        <v>17</v>
      </c>
      <c r="B26" s="25"/>
      <c r="C26" s="4" t="s">
        <v>52</v>
      </c>
      <c r="D26" s="5"/>
      <c r="E26" s="4"/>
      <c r="F26" s="6"/>
      <c r="G26" s="6"/>
      <c r="H26" s="6"/>
      <c r="I26" s="6"/>
      <c r="J26" s="6" t="s">
        <v>53</v>
      </c>
      <c r="K26" s="6"/>
      <c r="L26" s="7"/>
    </row>
    <row r="27" spans="1:13" s="2" customFormat="1">
      <c r="A27" s="26" t="s">
        <v>54</v>
      </c>
      <c r="B27" s="27"/>
      <c r="C27" s="8" t="s">
        <v>55</v>
      </c>
      <c r="D27" s="9" t="s">
        <v>25</v>
      </c>
      <c r="E27" s="12">
        <v>1</v>
      </c>
      <c r="F27" s="10">
        <v>25</v>
      </c>
      <c r="G27" s="10">
        <v>9.77</v>
      </c>
      <c r="H27" s="10">
        <f>E27*F27*G27</f>
        <v>244.25</v>
      </c>
      <c r="I27" s="10"/>
      <c r="J27" s="10"/>
      <c r="K27" s="10"/>
      <c r="L27" s="11"/>
    </row>
    <row r="28" spans="1:13" s="2" customFormat="1" hidden="1">
      <c r="A28" s="26" t="s">
        <v>56</v>
      </c>
      <c r="B28" s="27"/>
      <c r="C28" s="8" t="s">
        <v>57</v>
      </c>
      <c r="D28" s="9" t="s">
        <v>25</v>
      </c>
      <c r="E28" s="12"/>
      <c r="F28" s="10">
        <v>25</v>
      </c>
      <c r="G28" s="10">
        <v>14.75</v>
      </c>
      <c r="H28" s="10">
        <f t="shared" ref="H28:H79" si="1">E28*F28*G28</f>
        <v>0</v>
      </c>
      <c r="I28" s="10"/>
      <c r="J28" s="10"/>
      <c r="K28" s="10"/>
      <c r="L28" s="11"/>
    </row>
    <row r="29" spans="1:13" s="2" customFormat="1" hidden="1">
      <c r="A29" s="26" t="s">
        <v>58</v>
      </c>
      <c r="B29" s="27"/>
      <c r="C29" s="8" t="s">
        <v>59</v>
      </c>
      <c r="D29" s="9" t="s">
        <v>25</v>
      </c>
      <c r="E29" s="12"/>
      <c r="F29" s="10">
        <v>25</v>
      </c>
      <c r="G29" s="10">
        <v>27.38</v>
      </c>
      <c r="H29" s="10">
        <f t="shared" si="1"/>
        <v>0</v>
      </c>
      <c r="I29" s="10"/>
      <c r="J29" s="10"/>
      <c r="K29" s="10"/>
      <c r="L29" s="11"/>
    </row>
    <row r="30" spans="1:13" s="2" customFormat="1" hidden="1">
      <c r="A30" s="26" t="s">
        <v>60</v>
      </c>
      <c r="B30" s="27"/>
      <c r="C30" s="8" t="s">
        <v>61</v>
      </c>
      <c r="D30" s="9" t="s">
        <v>25</v>
      </c>
      <c r="E30" s="12"/>
      <c r="F30" s="10">
        <v>25</v>
      </c>
      <c r="G30" s="10">
        <v>11.32</v>
      </c>
      <c r="H30" s="10">
        <f t="shared" si="1"/>
        <v>0</v>
      </c>
      <c r="I30" s="10"/>
      <c r="J30" s="10"/>
      <c r="K30" s="10"/>
      <c r="L30" s="11"/>
    </row>
    <row r="31" spans="1:13" s="2" customFormat="1" hidden="1">
      <c r="A31" s="26" t="s">
        <v>62</v>
      </c>
      <c r="B31" s="27"/>
      <c r="C31" s="8" t="s">
        <v>63</v>
      </c>
      <c r="D31" s="9" t="s">
        <v>25</v>
      </c>
      <c r="E31" s="12"/>
      <c r="F31" s="10">
        <v>25</v>
      </c>
      <c r="G31" s="10">
        <v>4.93</v>
      </c>
      <c r="H31" s="10">
        <f t="shared" si="1"/>
        <v>0</v>
      </c>
      <c r="I31" s="10"/>
      <c r="J31" s="10"/>
      <c r="K31" s="10"/>
      <c r="L31" s="11"/>
    </row>
    <row r="32" spans="1:13" s="2" customFormat="1" hidden="1">
      <c r="A32" s="26" t="s">
        <v>64</v>
      </c>
      <c r="B32" s="27"/>
      <c r="C32" s="8" t="s">
        <v>65</v>
      </c>
      <c r="D32" s="9" t="s">
        <v>25</v>
      </c>
      <c r="E32" s="12"/>
      <c r="F32" s="10">
        <v>25</v>
      </c>
      <c r="G32" s="10">
        <v>9.36</v>
      </c>
      <c r="H32" s="10">
        <f t="shared" si="1"/>
        <v>0</v>
      </c>
      <c r="I32" s="10"/>
      <c r="J32" s="10"/>
      <c r="K32" s="10"/>
      <c r="L32" s="11"/>
    </row>
    <row r="33" spans="1:12" s="2" customFormat="1">
      <c r="A33" s="26" t="s">
        <v>66</v>
      </c>
      <c r="B33" s="27"/>
      <c r="C33" s="8" t="s">
        <v>67</v>
      </c>
      <c r="D33" s="9" t="s">
        <v>25</v>
      </c>
      <c r="E33" s="12">
        <v>1</v>
      </c>
      <c r="F33" s="10">
        <v>25</v>
      </c>
      <c r="G33" s="10">
        <v>16.260000000000002</v>
      </c>
      <c r="H33" s="10">
        <f t="shared" si="1"/>
        <v>406.50000000000006</v>
      </c>
      <c r="I33" s="10"/>
      <c r="J33" s="10"/>
      <c r="K33" s="10"/>
      <c r="L33" s="11"/>
    </row>
    <row r="34" spans="1:12" s="2" customFormat="1">
      <c r="A34" s="26" t="s">
        <v>68</v>
      </c>
      <c r="B34" s="27"/>
      <c r="C34" s="8" t="s">
        <v>69</v>
      </c>
      <c r="D34" s="9" t="s">
        <v>25</v>
      </c>
      <c r="E34" s="12">
        <v>2</v>
      </c>
      <c r="F34" s="10">
        <v>25</v>
      </c>
      <c r="G34" s="10">
        <v>5.65</v>
      </c>
      <c r="H34" s="10">
        <f t="shared" si="1"/>
        <v>282.5</v>
      </c>
      <c r="I34" s="10"/>
      <c r="J34" s="10"/>
      <c r="K34" s="10"/>
      <c r="L34" s="11"/>
    </row>
    <row r="35" spans="1:12" s="2" customFormat="1">
      <c r="A35" s="26" t="s">
        <v>70</v>
      </c>
      <c r="B35" s="27"/>
      <c r="C35" s="8" t="s">
        <v>71</v>
      </c>
      <c r="D35" s="9" t="s">
        <v>25</v>
      </c>
      <c r="E35" s="12"/>
      <c r="F35" s="10">
        <v>25</v>
      </c>
      <c r="G35" s="10">
        <v>11.24</v>
      </c>
      <c r="H35" s="10">
        <f t="shared" si="1"/>
        <v>0</v>
      </c>
      <c r="I35" s="10"/>
      <c r="J35" s="10"/>
      <c r="K35" s="10"/>
      <c r="L35" s="11"/>
    </row>
    <row r="36" spans="1:12" s="2" customFormat="1" hidden="1">
      <c r="A36" s="26" t="s">
        <v>72</v>
      </c>
      <c r="B36" s="27"/>
      <c r="C36" s="8" t="s">
        <v>73</v>
      </c>
      <c r="D36" s="9" t="s">
        <v>25</v>
      </c>
      <c r="E36" s="12"/>
      <c r="F36" s="10">
        <v>25</v>
      </c>
      <c r="G36" s="10">
        <v>27.38</v>
      </c>
      <c r="H36" s="10">
        <f t="shared" si="1"/>
        <v>0</v>
      </c>
      <c r="I36" s="10"/>
      <c r="J36" s="10"/>
      <c r="K36" s="10"/>
      <c r="L36" s="11"/>
    </row>
    <row r="37" spans="1:12" s="2" customFormat="1" hidden="1">
      <c r="A37" s="26" t="s">
        <v>74</v>
      </c>
      <c r="B37" s="27"/>
      <c r="C37" s="8" t="s">
        <v>75</v>
      </c>
      <c r="D37" s="9" t="s">
        <v>25</v>
      </c>
      <c r="E37" s="12"/>
      <c r="F37" s="10">
        <v>25</v>
      </c>
      <c r="G37" s="10">
        <v>8.5299999999999994</v>
      </c>
      <c r="H37" s="10">
        <f t="shared" si="1"/>
        <v>0</v>
      </c>
      <c r="I37" s="10"/>
      <c r="J37" s="10"/>
      <c r="K37" s="10"/>
      <c r="L37" s="11"/>
    </row>
    <row r="38" spans="1:12" s="2" customFormat="1">
      <c r="A38" s="26" t="s">
        <v>76</v>
      </c>
      <c r="B38" s="27"/>
      <c r="C38" s="8" t="s">
        <v>77</v>
      </c>
      <c r="D38" s="9" t="s">
        <v>25</v>
      </c>
      <c r="E38" s="12">
        <v>1</v>
      </c>
      <c r="F38" s="10">
        <v>25</v>
      </c>
      <c r="G38" s="10">
        <v>31.5</v>
      </c>
      <c r="H38" s="10">
        <f t="shared" si="1"/>
        <v>787.5</v>
      </c>
      <c r="I38" s="10"/>
      <c r="J38" s="10"/>
      <c r="K38" s="10"/>
      <c r="L38" s="11"/>
    </row>
    <row r="39" spans="1:12" s="2" customFormat="1" hidden="1">
      <c r="A39" s="26" t="s">
        <v>78</v>
      </c>
      <c r="B39" s="27"/>
      <c r="C39" s="8" t="s">
        <v>79</v>
      </c>
      <c r="D39" s="9" t="s">
        <v>25</v>
      </c>
      <c r="E39" s="12"/>
      <c r="F39" s="10">
        <v>25</v>
      </c>
      <c r="G39" s="10">
        <v>24.7</v>
      </c>
      <c r="H39" s="10">
        <f t="shared" si="1"/>
        <v>0</v>
      </c>
      <c r="I39" s="10"/>
      <c r="J39" s="10"/>
      <c r="K39" s="10"/>
      <c r="L39" s="11"/>
    </row>
    <row r="40" spans="1:12" s="2" customFormat="1" hidden="1">
      <c r="A40" s="26" t="s">
        <v>80</v>
      </c>
      <c r="B40" s="27"/>
      <c r="C40" s="8" t="s">
        <v>81</v>
      </c>
      <c r="D40" s="9" t="s">
        <v>25</v>
      </c>
      <c r="E40" s="12"/>
      <c r="F40" s="10">
        <v>25</v>
      </c>
      <c r="G40" s="10">
        <v>0</v>
      </c>
      <c r="H40" s="10">
        <f t="shared" si="1"/>
        <v>0</v>
      </c>
      <c r="I40" s="10"/>
      <c r="J40" s="10"/>
      <c r="K40" s="10"/>
      <c r="L40" s="11"/>
    </row>
    <row r="41" spans="1:12" s="2" customFormat="1" hidden="1">
      <c r="A41" s="26" t="s">
        <v>82</v>
      </c>
      <c r="B41" s="27"/>
      <c r="C41" s="8" t="s">
        <v>83</v>
      </c>
      <c r="D41" s="9" t="s">
        <v>25</v>
      </c>
      <c r="E41" s="12"/>
      <c r="F41" s="10">
        <v>25</v>
      </c>
      <c r="G41" s="10">
        <v>0</v>
      </c>
      <c r="H41" s="10">
        <f t="shared" si="1"/>
        <v>0</v>
      </c>
      <c r="I41" s="10"/>
      <c r="J41" s="10"/>
      <c r="K41" s="10"/>
      <c r="L41" s="11"/>
    </row>
    <row r="42" spans="1:12" s="2" customFormat="1" hidden="1">
      <c r="A42" s="26" t="s">
        <v>84</v>
      </c>
      <c r="B42" s="27"/>
      <c r="C42" s="8" t="s">
        <v>85</v>
      </c>
      <c r="D42" s="9" t="s">
        <v>25</v>
      </c>
      <c r="E42" s="12"/>
      <c r="F42" s="10">
        <v>25</v>
      </c>
      <c r="G42" s="10">
        <v>1.88</v>
      </c>
      <c r="H42" s="10">
        <f t="shared" si="1"/>
        <v>0</v>
      </c>
      <c r="I42" s="10"/>
      <c r="J42" s="10"/>
      <c r="K42" s="10"/>
      <c r="L42" s="11"/>
    </row>
    <row r="43" spans="1:12" s="2" customFormat="1" hidden="1">
      <c r="A43" s="26" t="s">
        <v>86</v>
      </c>
      <c r="B43" s="27"/>
      <c r="C43" s="8" t="s">
        <v>87</v>
      </c>
      <c r="D43" s="9" t="s">
        <v>25</v>
      </c>
      <c r="E43" s="12"/>
      <c r="F43" s="10">
        <v>25</v>
      </c>
      <c r="G43" s="10">
        <v>10.9</v>
      </c>
      <c r="H43" s="10">
        <f t="shared" si="1"/>
        <v>0</v>
      </c>
      <c r="I43" s="10"/>
      <c r="J43" s="10"/>
      <c r="K43" s="10"/>
      <c r="L43" s="11"/>
    </row>
    <row r="44" spans="1:12" s="2" customFormat="1" hidden="1">
      <c r="A44" s="26" t="s">
        <v>88</v>
      </c>
      <c r="B44" s="27"/>
      <c r="C44" s="8" t="s">
        <v>89</v>
      </c>
      <c r="D44" s="9" t="s">
        <v>25</v>
      </c>
      <c r="E44" s="12"/>
      <c r="F44" s="10">
        <v>25</v>
      </c>
      <c r="G44" s="10">
        <v>8.1999999999999993</v>
      </c>
      <c r="H44" s="10">
        <f t="shared" si="1"/>
        <v>0</v>
      </c>
      <c r="I44" s="10"/>
      <c r="J44" s="10"/>
      <c r="K44" s="10"/>
      <c r="L44" s="11"/>
    </row>
    <row r="45" spans="1:12" s="2" customFormat="1">
      <c r="A45" s="26" t="s">
        <v>90</v>
      </c>
      <c r="B45" s="27"/>
      <c r="C45" s="8" t="s">
        <v>91</v>
      </c>
      <c r="D45" s="9" t="s">
        <v>25</v>
      </c>
      <c r="E45" s="12"/>
      <c r="F45" s="10">
        <v>25</v>
      </c>
      <c r="G45" s="10">
        <v>2.68</v>
      </c>
      <c r="H45" s="10">
        <f t="shared" si="1"/>
        <v>0</v>
      </c>
      <c r="I45" s="10"/>
      <c r="J45" s="10"/>
      <c r="K45" s="10"/>
      <c r="L45" s="11"/>
    </row>
    <row r="46" spans="1:12" s="2" customFormat="1" hidden="1">
      <c r="A46" s="26" t="s">
        <v>92</v>
      </c>
      <c r="B46" s="27"/>
      <c r="C46" s="8" t="s">
        <v>93</v>
      </c>
      <c r="D46" s="9" t="s">
        <v>25</v>
      </c>
      <c r="E46" s="12"/>
      <c r="F46" s="10">
        <v>25</v>
      </c>
      <c r="G46" s="10">
        <v>1.2</v>
      </c>
      <c r="H46" s="10">
        <f t="shared" si="1"/>
        <v>0</v>
      </c>
      <c r="I46" s="10"/>
      <c r="J46" s="10"/>
      <c r="K46" s="10"/>
      <c r="L46" s="11"/>
    </row>
    <row r="47" spans="1:12" s="2" customFormat="1" hidden="1">
      <c r="A47" s="26" t="s">
        <v>94</v>
      </c>
      <c r="B47" s="27"/>
      <c r="C47" s="8" t="s">
        <v>95</v>
      </c>
      <c r="D47" s="9" t="s">
        <v>25</v>
      </c>
      <c r="E47" s="12"/>
      <c r="F47" s="10">
        <v>25</v>
      </c>
      <c r="G47" s="10">
        <v>7.5</v>
      </c>
      <c r="H47" s="10">
        <f t="shared" si="1"/>
        <v>0</v>
      </c>
      <c r="I47" s="10"/>
      <c r="J47" s="10"/>
      <c r="K47" s="10"/>
      <c r="L47" s="11"/>
    </row>
    <row r="48" spans="1:12" s="2" customFormat="1" hidden="1">
      <c r="A48" s="26" t="s">
        <v>96</v>
      </c>
      <c r="B48" s="27"/>
      <c r="C48" s="8" t="s">
        <v>97</v>
      </c>
      <c r="D48" s="9" t="s">
        <v>25</v>
      </c>
      <c r="E48" s="12"/>
      <c r="F48" s="10">
        <v>25</v>
      </c>
      <c r="G48" s="10">
        <v>20</v>
      </c>
      <c r="H48" s="10">
        <f t="shared" si="1"/>
        <v>0</v>
      </c>
      <c r="I48" s="10"/>
      <c r="J48" s="10"/>
      <c r="K48" s="10"/>
      <c r="L48" s="11"/>
    </row>
    <row r="49" spans="1:12" s="2" customFormat="1" hidden="1">
      <c r="A49" s="26" t="s">
        <v>98</v>
      </c>
      <c r="B49" s="27"/>
      <c r="C49" s="8" t="s">
        <v>99</v>
      </c>
      <c r="D49" s="9" t="s">
        <v>25</v>
      </c>
      <c r="E49" s="12"/>
      <c r="F49" s="10">
        <v>25</v>
      </c>
      <c r="G49" s="10">
        <v>31.75</v>
      </c>
      <c r="H49" s="10">
        <f t="shared" si="1"/>
        <v>0</v>
      </c>
      <c r="I49" s="10"/>
      <c r="J49" s="10"/>
      <c r="K49" s="10"/>
      <c r="L49" s="11"/>
    </row>
    <row r="50" spans="1:12" s="2" customFormat="1" hidden="1">
      <c r="A50" s="26" t="s">
        <v>100</v>
      </c>
      <c r="B50" s="27"/>
      <c r="C50" s="8" t="s">
        <v>101</v>
      </c>
      <c r="D50" s="9" t="s">
        <v>25</v>
      </c>
      <c r="E50" s="12"/>
      <c r="F50" s="10">
        <v>25</v>
      </c>
      <c r="G50" s="10">
        <v>0</v>
      </c>
      <c r="H50" s="10">
        <f t="shared" si="1"/>
        <v>0</v>
      </c>
      <c r="I50" s="10"/>
      <c r="J50" s="10"/>
      <c r="K50" s="10"/>
      <c r="L50" s="11"/>
    </row>
    <row r="51" spans="1:12" s="2" customFormat="1" hidden="1">
      <c r="A51" s="26" t="s">
        <v>102</v>
      </c>
      <c r="B51" s="27"/>
      <c r="C51" s="8" t="s">
        <v>103</v>
      </c>
      <c r="D51" s="9" t="s">
        <v>25</v>
      </c>
      <c r="E51" s="12"/>
      <c r="F51" s="10">
        <v>25</v>
      </c>
      <c r="G51" s="10">
        <v>4.26</v>
      </c>
      <c r="H51" s="10">
        <f t="shared" si="1"/>
        <v>0</v>
      </c>
      <c r="I51" s="10"/>
      <c r="J51" s="10"/>
      <c r="K51" s="10"/>
      <c r="L51" s="11"/>
    </row>
    <row r="52" spans="1:12" s="2" customFormat="1" hidden="1">
      <c r="A52" s="26" t="s">
        <v>104</v>
      </c>
      <c r="B52" s="27"/>
      <c r="C52" s="8" t="s">
        <v>105</v>
      </c>
      <c r="D52" s="9" t="s">
        <v>25</v>
      </c>
      <c r="E52" s="12"/>
      <c r="F52" s="10">
        <v>25</v>
      </c>
      <c r="G52" s="10">
        <v>32</v>
      </c>
      <c r="H52" s="10">
        <f t="shared" si="1"/>
        <v>0</v>
      </c>
      <c r="I52" s="10"/>
      <c r="J52" s="10"/>
      <c r="K52" s="10"/>
      <c r="L52" s="11"/>
    </row>
    <row r="53" spans="1:12" s="2" customFormat="1" hidden="1">
      <c r="A53" s="26" t="s">
        <v>106</v>
      </c>
      <c r="B53" s="27"/>
      <c r="C53" s="8" t="s">
        <v>107</v>
      </c>
      <c r="D53" s="9" t="s">
        <v>25</v>
      </c>
      <c r="E53" s="12"/>
      <c r="F53" s="10">
        <v>25</v>
      </c>
      <c r="G53" s="10">
        <v>8.3000000000000007</v>
      </c>
      <c r="H53" s="10">
        <f t="shared" si="1"/>
        <v>0</v>
      </c>
      <c r="I53" s="10"/>
      <c r="J53" s="10"/>
      <c r="K53" s="10"/>
      <c r="L53" s="11"/>
    </row>
    <row r="54" spans="1:12" s="2" customFormat="1" hidden="1">
      <c r="A54" s="26" t="s">
        <v>108</v>
      </c>
      <c r="B54" s="27"/>
      <c r="C54" s="8" t="s">
        <v>109</v>
      </c>
      <c r="D54" s="9" t="s">
        <v>25</v>
      </c>
      <c r="E54" s="12"/>
      <c r="F54" s="10">
        <v>25</v>
      </c>
      <c r="G54" s="10">
        <v>1.5</v>
      </c>
      <c r="H54" s="10">
        <f t="shared" si="1"/>
        <v>0</v>
      </c>
      <c r="I54" s="10"/>
      <c r="J54" s="10"/>
      <c r="K54" s="10"/>
      <c r="L54" s="11"/>
    </row>
    <row r="55" spans="1:12" s="2" customFormat="1" hidden="1">
      <c r="A55" s="26" t="s">
        <v>110</v>
      </c>
      <c r="B55" s="27"/>
      <c r="C55" s="8" t="s">
        <v>111</v>
      </c>
      <c r="D55" s="9" t="s">
        <v>25</v>
      </c>
      <c r="E55" s="12"/>
      <c r="F55" s="10">
        <v>25</v>
      </c>
      <c r="G55" s="10">
        <v>22.5</v>
      </c>
      <c r="H55" s="10">
        <f t="shared" si="1"/>
        <v>0</v>
      </c>
      <c r="I55" s="10"/>
      <c r="J55" s="10"/>
      <c r="K55" s="10"/>
      <c r="L55" s="11"/>
    </row>
    <row r="56" spans="1:12" s="2" customFormat="1" hidden="1">
      <c r="A56" s="26" t="s">
        <v>112</v>
      </c>
      <c r="B56" s="27"/>
      <c r="C56" s="8" t="s">
        <v>113</v>
      </c>
      <c r="D56" s="9" t="s">
        <v>25</v>
      </c>
      <c r="E56" s="12"/>
      <c r="F56" s="10">
        <v>25</v>
      </c>
      <c r="G56" s="10">
        <v>0</v>
      </c>
      <c r="H56" s="10">
        <f t="shared" si="1"/>
        <v>0</v>
      </c>
      <c r="I56" s="10"/>
      <c r="J56" s="10"/>
      <c r="K56" s="10"/>
      <c r="L56" s="11"/>
    </row>
    <row r="57" spans="1:12" s="2" customFormat="1" hidden="1">
      <c r="A57" s="26" t="s">
        <v>114</v>
      </c>
      <c r="B57" s="27"/>
      <c r="C57" s="8" t="s">
        <v>113</v>
      </c>
      <c r="D57" s="9" t="s">
        <v>25</v>
      </c>
      <c r="E57" s="12"/>
      <c r="F57" s="10">
        <v>25</v>
      </c>
      <c r="G57" s="10">
        <v>23.1</v>
      </c>
      <c r="H57" s="10">
        <f t="shared" si="1"/>
        <v>0</v>
      </c>
      <c r="I57" s="10"/>
      <c r="J57" s="10"/>
      <c r="K57" s="10"/>
      <c r="L57" s="11"/>
    </row>
    <row r="58" spans="1:12" s="2" customFormat="1" hidden="1">
      <c r="A58" s="26" t="s">
        <v>115</v>
      </c>
      <c r="B58" s="27"/>
      <c r="C58" s="8" t="s">
        <v>113</v>
      </c>
      <c r="D58" s="9" t="s">
        <v>25</v>
      </c>
      <c r="E58" s="12"/>
      <c r="F58" s="10">
        <v>25</v>
      </c>
      <c r="G58" s="10">
        <v>23.1</v>
      </c>
      <c r="H58" s="10">
        <f t="shared" si="1"/>
        <v>0</v>
      </c>
      <c r="I58" s="10"/>
      <c r="J58" s="10"/>
      <c r="K58" s="10"/>
      <c r="L58" s="11"/>
    </row>
    <row r="59" spans="1:12" s="2" customFormat="1" hidden="1">
      <c r="A59" s="26" t="s">
        <v>116</v>
      </c>
      <c r="B59" s="27"/>
      <c r="C59" s="8" t="s">
        <v>117</v>
      </c>
      <c r="D59" s="9" t="s">
        <v>25</v>
      </c>
      <c r="E59" s="12"/>
      <c r="F59" s="10">
        <v>25</v>
      </c>
      <c r="G59" s="10">
        <v>24.5</v>
      </c>
      <c r="H59" s="10">
        <f t="shared" si="1"/>
        <v>0</v>
      </c>
      <c r="I59" s="10"/>
      <c r="J59" s="10"/>
      <c r="K59" s="10"/>
      <c r="L59" s="11"/>
    </row>
    <row r="60" spans="1:12" s="2" customFormat="1" hidden="1">
      <c r="A60" s="26" t="s">
        <v>118</v>
      </c>
      <c r="B60" s="27"/>
      <c r="C60" s="8" t="s">
        <v>119</v>
      </c>
      <c r="D60" s="9" t="s">
        <v>25</v>
      </c>
      <c r="E60" s="12"/>
      <c r="F60" s="10">
        <v>25</v>
      </c>
      <c r="G60" s="10">
        <v>25.4</v>
      </c>
      <c r="H60" s="10">
        <f t="shared" si="1"/>
        <v>0</v>
      </c>
      <c r="I60" s="10"/>
      <c r="J60" s="10"/>
      <c r="K60" s="10"/>
      <c r="L60" s="11"/>
    </row>
    <row r="61" spans="1:12" s="2" customFormat="1" hidden="1">
      <c r="A61" s="26" t="s">
        <v>120</v>
      </c>
      <c r="B61" s="27"/>
      <c r="C61" s="8" t="s">
        <v>121</v>
      </c>
      <c r="D61" s="9" t="s">
        <v>25</v>
      </c>
      <c r="E61" s="12"/>
      <c r="F61" s="10">
        <v>25</v>
      </c>
      <c r="G61" s="10">
        <v>48</v>
      </c>
      <c r="H61" s="10">
        <f t="shared" si="1"/>
        <v>0</v>
      </c>
      <c r="I61" s="10"/>
      <c r="J61" s="10"/>
      <c r="K61" s="10"/>
      <c r="L61" s="11"/>
    </row>
    <row r="62" spans="1:12" s="2" customFormat="1" hidden="1">
      <c r="A62" s="26" t="s">
        <v>122</v>
      </c>
      <c r="B62" s="27"/>
      <c r="C62" s="8" t="s">
        <v>123</v>
      </c>
      <c r="D62" s="9" t="s">
        <v>25</v>
      </c>
      <c r="E62" s="12"/>
      <c r="F62" s="10">
        <v>25</v>
      </c>
      <c r="G62" s="10">
        <v>13.8</v>
      </c>
      <c r="H62" s="10">
        <f t="shared" si="1"/>
        <v>0</v>
      </c>
      <c r="I62" s="10"/>
      <c r="J62" s="10"/>
      <c r="K62" s="10"/>
      <c r="L62" s="11"/>
    </row>
    <row r="63" spans="1:12" s="2" customFormat="1" hidden="1">
      <c r="A63" s="26" t="s">
        <v>124</v>
      </c>
      <c r="B63" s="27"/>
      <c r="C63" s="8" t="s">
        <v>125</v>
      </c>
      <c r="D63" s="9" t="s">
        <v>25</v>
      </c>
      <c r="E63" s="12"/>
      <c r="F63" s="10">
        <v>25</v>
      </c>
      <c r="G63" s="10">
        <v>2.42</v>
      </c>
      <c r="H63" s="10">
        <f t="shared" si="1"/>
        <v>0</v>
      </c>
      <c r="I63" s="10"/>
      <c r="J63" s="10"/>
      <c r="K63" s="10"/>
      <c r="L63" s="11"/>
    </row>
    <row r="64" spans="1:12" s="2" customFormat="1" hidden="1">
      <c r="A64" s="26" t="s">
        <v>126</v>
      </c>
      <c r="B64" s="27"/>
      <c r="C64" s="8" t="s">
        <v>127</v>
      </c>
      <c r="D64" s="9" t="s">
        <v>25</v>
      </c>
      <c r="E64" s="12"/>
      <c r="F64" s="10">
        <v>25</v>
      </c>
      <c r="G64" s="10">
        <v>3.4</v>
      </c>
      <c r="H64" s="10">
        <f t="shared" si="1"/>
        <v>0</v>
      </c>
      <c r="I64" s="10"/>
      <c r="J64" s="10"/>
      <c r="K64" s="10"/>
      <c r="L64" s="11"/>
    </row>
    <row r="65" spans="1:12" s="2" customFormat="1" hidden="1">
      <c r="A65" s="26" t="s">
        <v>128</v>
      </c>
      <c r="B65" s="27"/>
      <c r="C65" s="8" t="s">
        <v>129</v>
      </c>
      <c r="D65" s="9" t="s">
        <v>25</v>
      </c>
      <c r="E65" s="12"/>
      <c r="F65" s="10">
        <v>25</v>
      </c>
      <c r="G65" s="10">
        <v>0.02</v>
      </c>
      <c r="H65" s="10">
        <f t="shared" si="1"/>
        <v>0</v>
      </c>
      <c r="I65" s="10"/>
      <c r="J65" s="10"/>
      <c r="K65" s="10"/>
      <c r="L65" s="11"/>
    </row>
    <row r="66" spans="1:12" s="2" customFormat="1" hidden="1">
      <c r="A66" s="26" t="s">
        <v>130</v>
      </c>
      <c r="B66" s="27"/>
      <c r="C66" s="8" t="s">
        <v>131</v>
      </c>
      <c r="D66" s="9" t="s">
        <v>25</v>
      </c>
      <c r="E66" s="12"/>
      <c r="F66" s="10">
        <v>25</v>
      </c>
      <c r="G66" s="10">
        <v>5</v>
      </c>
      <c r="H66" s="10">
        <f t="shared" si="1"/>
        <v>0</v>
      </c>
      <c r="I66" s="10"/>
      <c r="J66" s="10"/>
      <c r="K66" s="10"/>
      <c r="L66" s="11"/>
    </row>
    <row r="67" spans="1:12" s="2" customFormat="1" hidden="1">
      <c r="A67" s="26" t="s">
        <v>132</v>
      </c>
      <c r="B67" s="27"/>
      <c r="C67" s="8" t="s">
        <v>133</v>
      </c>
      <c r="D67" s="9" t="s">
        <v>25</v>
      </c>
      <c r="E67" s="12"/>
      <c r="F67" s="10">
        <v>25</v>
      </c>
      <c r="G67" s="10">
        <v>0.15</v>
      </c>
      <c r="H67" s="10">
        <f t="shared" si="1"/>
        <v>0</v>
      </c>
      <c r="I67" s="10"/>
      <c r="J67" s="10"/>
      <c r="K67" s="10"/>
      <c r="L67" s="11"/>
    </row>
    <row r="68" spans="1:12" s="2" customFormat="1" hidden="1">
      <c r="A68" s="26" t="s">
        <v>134</v>
      </c>
      <c r="B68" s="27"/>
      <c r="C68" s="8" t="s">
        <v>135</v>
      </c>
      <c r="D68" s="9" t="s">
        <v>25</v>
      </c>
      <c r="E68" s="12"/>
      <c r="F68" s="10">
        <v>25</v>
      </c>
      <c r="G68" s="10">
        <v>0.03</v>
      </c>
      <c r="H68" s="10">
        <f t="shared" si="1"/>
        <v>0</v>
      </c>
      <c r="I68" s="10"/>
      <c r="J68" s="10"/>
      <c r="K68" s="10"/>
      <c r="L68" s="11"/>
    </row>
    <row r="69" spans="1:12" s="2" customFormat="1" hidden="1">
      <c r="A69" s="26" t="s">
        <v>136</v>
      </c>
      <c r="B69" s="27"/>
      <c r="C69" s="8" t="s">
        <v>137</v>
      </c>
      <c r="D69" s="9" t="s">
        <v>25</v>
      </c>
      <c r="E69" s="12"/>
      <c r="F69" s="10">
        <v>25</v>
      </c>
      <c r="G69" s="10">
        <v>0.03</v>
      </c>
      <c r="H69" s="10">
        <f t="shared" si="1"/>
        <v>0</v>
      </c>
      <c r="I69" s="10"/>
      <c r="J69" s="10"/>
      <c r="K69" s="10"/>
      <c r="L69" s="11"/>
    </row>
    <row r="70" spans="1:12" s="2" customFormat="1" hidden="1">
      <c r="A70" s="26" t="s">
        <v>138</v>
      </c>
      <c r="B70" s="27"/>
      <c r="C70" s="8" t="s">
        <v>139</v>
      </c>
      <c r="D70" s="9" t="s">
        <v>25</v>
      </c>
      <c r="E70" s="12"/>
      <c r="F70" s="10">
        <v>25</v>
      </c>
      <c r="G70" s="10">
        <v>0</v>
      </c>
      <c r="H70" s="10">
        <f t="shared" si="1"/>
        <v>0</v>
      </c>
      <c r="I70" s="10"/>
      <c r="J70" s="10"/>
      <c r="K70" s="10"/>
      <c r="L70" s="11"/>
    </row>
    <row r="71" spans="1:12" s="2" customFormat="1" hidden="1">
      <c r="A71" s="26" t="s">
        <v>140</v>
      </c>
      <c r="B71" s="27"/>
      <c r="C71" s="8" t="s">
        <v>141</v>
      </c>
      <c r="D71" s="9" t="s">
        <v>25</v>
      </c>
      <c r="E71" s="12"/>
      <c r="F71" s="10">
        <v>25</v>
      </c>
      <c r="G71" s="10">
        <v>0</v>
      </c>
      <c r="H71" s="10">
        <f t="shared" si="1"/>
        <v>0</v>
      </c>
      <c r="I71" s="10"/>
      <c r="J71" s="10"/>
      <c r="K71" s="10"/>
      <c r="L71" s="11"/>
    </row>
    <row r="72" spans="1:12" s="2" customFormat="1">
      <c r="A72" s="26" t="s">
        <v>142</v>
      </c>
      <c r="B72" s="27"/>
      <c r="C72" s="8" t="s">
        <v>143</v>
      </c>
      <c r="D72" s="9" t="s">
        <v>25</v>
      </c>
      <c r="E72" s="12">
        <v>1</v>
      </c>
      <c r="F72" s="10">
        <v>25</v>
      </c>
      <c r="G72" s="10">
        <v>1.2</v>
      </c>
      <c r="H72" s="10">
        <f t="shared" si="1"/>
        <v>30</v>
      </c>
      <c r="I72" s="10"/>
      <c r="J72" s="10"/>
      <c r="K72" s="10"/>
      <c r="L72" s="11"/>
    </row>
    <row r="73" spans="1:12" s="2" customFormat="1">
      <c r="A73" s="26" t="s">
        <v>144</v>
      </c>
      <c r="B73" s="27"/>
      <c r="C73" s="8" t="s">
        <v>145</v>
      </c>
      <c r="D73" s="9" t="s">
        <v>25</v>
      </c>
      <c r="E73" s="12"/>
      <c r="F73" s="10">
        <v>25</v>
      </c>
      <c r="G73" s="10">
        <v>2.2999999999999998</v>
      </c>
      <c r="H73" s="10">
        <f t="shared" si="1"/>
        <v>0</v>
      </c>
      <c r="I73" s="10"/>
      <c r="J73" s="10"/>
      <c r="K73" s="10"/>
      <c r="L73" s="11"/>
    </row>
    <row r="74" spans="1:12" s="2" customFormat="1" hidden="1">
      <c r="A74" s="26" t="s">
        <v>146</v>
      </c>
      <c r="B74" s="27"/>
      <c r="C74" s="8" t="s">
        <v>147</v>
      </c>
      <c r="D74" s="9" t="s">
        <v>25</v>
      </c>
      <c r="E74" s="12"/>
      <c r="F74" s="10">
        <v>25</v>
      </c>
      <c r="G74" s="10">
        <v>0</v>
      </c>
      <c r="H74" s="10">
        <f t="shared" si="1"/>
        <v>0</v>
      </c>
      <c r="I74" s="10"/>
      <c r="J74" s="10"/>
      <c r="K74" s="10"/>
      <c r="L74" s="11"/>
    </row>
    <row r="75" spans="1:12" s="2" customFormat="1" hidden="1">
      <c r="A75" s="26" t="s">
        <v>148</v>
      </c>
      <c r="B75" s="27"/>
      <c r="C75" s="8" t="s">
        <v>149</v>
      </c>
      <c r="D75" s="9" t="s">
        <v>25</v>
      </c>
      <c r="E75" s="12"/>
      <c r="F75" s="10">
        <v>25</v>
      </c>
      <c r="G75" s="10">
        <v>0</v>
      </c>
      <c r="H75" s="10">
        <f t="shared" si="1"/>
        <v>0</v>
      </c>
      <c r="I75" s="10"/>
      <c r="J75" s="10"/>
      <c r="K75" s="10"/>
      <c r="L75" s="11"/>
    </row>
    <row r="76" spans="1:12" s="2" customFormat="1" hidden="1">
      <c r="A76" s="26" t="s">
        <v>150</v>
      </c>
      <c r="B76" s="27"/>
      <c r="C76" s="8" t="s">
        <v>151</v>
      </c>
      <c r="D76" s="9" t="s">
        <v>25</v>
      </c>
      <c r="E76" s="12"/>
      <c r="F76" s="10">
        <v>25</v>
      </c>
      <c r="G76" s="10">
        <v>0</v>
      </c>
      <c r="H76" s="10">
        <f t="shared" si="1"/>
        <v>0</v>
      </c>
      <c r="I76" s="10"/>
      <c r="J76" s="10"/>
      <c r="K76" s="10"/>
      <c r="L76" s="11"/>
    </row>
    <row r="77" spans="1:12" s="2" customFormat="1" hidden="1">
      <c r="A77" s="26" t="s">
        <v>152</v>
      </c>
      <c r="B77" s="27"/>
      <c r="C77" s="8" t="s">
        <v>153</v>
      </c>
      <c r="D77" s="9" t="s">
        <v>25</v>
      </c>
      <c r="E77" s="12"/>
      <c r="F77" s="10">
        <v>25</v>
      </c>
      <c r="G77" s="10">
        <v>7.0000000000000007E-2</v>
      </c>
      <c r="H77" s="10">
        <f t="shared" si="1"/>
        <v>0</v>
      </c>
      <c r="I77" s="10"/>
      <c r="J77" s="10"/>
      <c r="K77" s="10"/>
      <c r="L77" s="11"/>
    </row>
    <row r="78" spans="1:12" s="2" customFormat="1" hidden="1">
      <c r="A78" s="26" t="s">
        <v>154</v>
      </c>
      <c r="B78" s="27"/>
      <c r="C78" s="8" t="s">
        <v>155</v>
      </c>
      <c r="D78" s="9" t="s">
        <v>25</v>
      </c>
      <c r="E78" s="12"/>
      <c r="F78" s="10">
        <v>25</v>
      </c>
      <c r="G78" s="10">
        <v>2.2999999999999998</v>
      </c>
      <c r="H78" s="10">
        <f t="shared" si="1"/>
        <v>0</v>
      </c>
      <c r="I78" s="10"/>
      <c r="J78" s="10"/>
      <c r="K78" s="10"/>
      <c r="L78" s="11"/>
    </row>
    <row r="79" spans="1:12" s="2" customFormat="1">
      <c r="A79" s="26" t="s">
        <v>156</v>
      </c>
      <c r="B79" s="27"/>
      <c r="C79" s="8" t="s">
        <v>157</v>
      </c>
      <c r="D79" s="9" t="s">
        <v>25</v>
      </c>
      <c r="E79" s="12">
        <v>2</v>
      </c>
      <c r="F79" s="10">
        <v>25</v>
      </c>
      <c r="G79" s="10">
        <v>0.4</v>
      </c>
      <c r="H79" s="10">
        <f t="shared" si="1"/>
        <v>20</v>
      </c>
      <c r="I79" s="10"/>
      <c r="J79" s="10"/>
      <c r="K79" s="10"/>
      <c r="L79" s="11"/>
    </row>
    <row r="80" spans="1:12" s="2" customFormat="1">
      <c r="A80" s="28"/>
      <c r="B80" s="29"/>
      <c r="C80" s="29"/>
      <c r="D80" s="30"/>
      <c r="E80" s="31"/>
      <c r="F80" s="32"/>
      <c r="G80" s="32"/>
      <c r="H80" s="33">
        <f>SUM(H27:H79)</f>
        <v>1770.75</v>
      </c>
      <c r="I80" s="32"/>
      <c r="J80" s="32"/>
      <c r="K80" s="32"/>
      <c r="L80" s="34"/>
    </row>
    <row r="81" spans="1:12" s="2" customFormat="1">
      <c r="A81" s="56" t="s">
        <v>158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8"/>
    </row>
    <row r="82" spans="1:12" s="2" customFormat="1">
      <c r="A82" s="40" t="s">
        <v>165</v>
      </c>
      <c r="B82" s="59" t="s">
        <v>164</v>
      </c>
      <c r="C82" s="60"/>
      <c r="D82" s="9" t="s">
        <v>159</v>
      </c>
      <c r="E82" s="12">
        <v>1</v>
      </c>
      <c r="F82" s="10"/>
      <c r="G82" s="10"/>
      <c r="H82" s="10">
        <v>0.32</v>
      </c>
      <c r="I82" s="10"/>
      <c r="J82" s="10"/>
      <c r="K82" s="10"/>
      <c r="L82" s="11"/>
    </row>
    <row r="83" spans="1:12" s="2" customFormat="1">
      <c r="A83" s="24" t="s">
        <v>160</v>
      </c>
      <c r="B83" s="25"/>
      <c r="C83" s="4"/>
      <c r="D83" s="4"/>
      <c r="E83" s="4"/>
      <c r="F83" s="6"/>
      <c r="G83" s="6"/>
      <c r="H83" s="6">
        <v>0.32</v>
      </c>
      <c r="I83" s="35" t="s">
        <v>161</v>
      </c>
      <c r="J83" s="33">
        <f>H80</f>
        <v>1770.75</v>
      </c>
      <c r="K83" s="33">
        <f>H83*J83</f>
        <v>566.64</v>
      </c>
      <c r="L83" s="36" t="s">
        <v>162</v>
      </c>
    </row>
    <row r="84" spans="1:12" s="2" customFormat="1">
      <c r="A84" s="24"/>
      <c r="B84" s="25"/>
      <c r="C84" s="4"/>
      <c r="D84" s="4"/>
      <c r="E84" s="4"/>
      <c r="F84" s="6"/>
      <c r="G84" s="6"/>
      <c r="H84" s="6"/>
      <c r="I84" s="6"/>
      <c r="J84" s="6"/>
      <c r="K84" s="6"/>
      <c r="L84" s="7"/>
    </row>
    <row r="85" spans="1:12" s="2" customFormat="1" ht="15.75" thickBot="1">
      <c r="A85" s="13" t="s">
        <v>163</v>
      </c>
      <c r="B85" s="14"/>
      <c r="C85" s="15"/>
      <c r="D85" s="15"/>
      <c r="E85" s="15"/>
      <c r="F85" s="17"/>
      <c r="G85" s="17"/>
      <c r="H85" s="17"/>
      <c r="I85" s="17"/>
      <c r="J85" s="17"/>
      <c r="K85" s="37">
        <f>(K83+K22)*2</f>
        <v>1505.52</v>
      </c>
      <c r="L85" s="18"/>
    </row>
    <row r="86" spans="1:12" ht="15.75" thickTop="1">
      <c r="K86" s="38"/>
    </row>
    <row r="88" spans="1:12">
      <c r="K88" s="39">
        <v>10623.72</v>
      </c>
    </row>
  </sheetData>
  <mergeCells count="28">
    <mergeCell ref="E24:E25"/>
    <mergeCell ref="L24:L25"/>
    <mergeCell ref="A81:L81"/>
    <mergeCell ref="B82:C82"/>
    <mergeCell ref="A19:B19"/>
    <mergeCell ref="A20:B20"/>
    <mergeCell ref="A21:B21"/>
    <mergeCell ref="A24:B25"/>
    <mergeCell ref="C24:C25"/>
    <mergeCell ref="D24:D2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4:L4"/>
    <mergeCell ref="A5:B6"/>
    <mergeCell ref="C5:C6"/>
    <mergeCell ref="D5:D6"/>
    <mergeCell ref="E5:E6"/>
    <mergeCell ref="L5:L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  <colBreaks count="1" manualBreakCount="1">
    <brk id="12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MOBILIZAÇÃO</vt:lpstr>
      <vt:lpstr>MOBILIZAÇÃO!Area_de_impressao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Planejamento</cp:lastModifiedBy>
  <cp:lastPrinted>2018-06-01T17:54:51Z</cp:lastPrinted>
  <dcterms:created xsi:type="dcterms:W3CDTF">2017-10-25T11:09:51Z</dcterms:created>
  <dcterms:modified xsi:type="dcterms:W3CDTF">2019-02-28T12:22:15Z</dcterms:modified>
</cp:coreProperties>
</file>