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TRABALHO\OUTRAS OBRAS\MACEIO\01 - ENCOSTAS\ESTUDO\2. ENCOSTAS (3 LOTES)\1. LOTE 1\08 - PROTOCOLADO\01 - PROTOCOLADO\01 - VALE DO REGINALDO I\"/>
    </mc:Choice>
  </mc:AlternateContent>
  <xr:revisionPtr revIDLastSave="0" documentId="13_ncr:1_{A2B21E63-3860-413A-B20B-6D46B710B6B6}" xr6:coauthVersionLast="47" xr6:coauthVersionMax="47" xr10:uidLastSave="{00000000-0000-0000-0000-000000000000}"/>
  <bookViews>
    <workbookView xWindow="10140" yWindow="1425" windowWidth="9915" windowHeight="10455" xr2:uid="{B226E96A-3139-41C1-9D89-EC9AE306D0A6}"/>
  </bookViews>
  <sheets>
    <sheet name="CRONOGRAMA" sheetId="1" r:id="rId1"/>
  </sheets>
  <definedNames>
    <definedName name="_xlnm._FilterDatabase" localSheetId="0" hidden="1">CRONOGRAMA!$A$6:$U$28</definedName>
    <definedName name="_xlnm.Print_Area" localSheetId="0">CRONOGRAMA!$A$1:$S$29</definedName>
    <definedName name="_xlnm.Print_Titles" localSheetId="0">CRONOGRAMA!$1:$6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8" i="1" l="1"/>
  <c r="E24" i="1"/>
  <c r="F24" i="1"/>
  <c r="E22" i="1"/>
  <c r="F22" i="1"/>
  <c r="D20" i="1"/>
  <c r="E20" i="1"/>
  <c r="F20" i="1"/>
  <c r="D18" i="1"/>
  <c r="E18" i="1"/>
  <c r="F1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D16" i="1"/>
  <c r="E16" i="1"/>
  <c r="F16" i="1"/>
  <c r="G16" i="1"/>
  <c r="H16" i="1"/>
  <c r="I16" i="1"/>
  <c r="D14" i="1"/>
  <c r="E14" i="1"/>
  <c r="F14" i="1"/>
  <c r="C29" i="1" l="1"/>
  <c r="S27" i="1" l="1"/>
  <c r="S7" i="1"/>
  <c r="D10" i="1"/>
  <c r="D8" i="1" l="1"/>
  <c r="S19" i="1"/>
  <c r="S25" i="1" l="1"/>
  <c r="S23" i="1"/>
  <c r="S21" i="1"/>
  <c r="S17" i="1"/>
  <c r="S15" i="1"/>
  <c r="S13" i="1"/>
  <c r="S11" i="1"/>
  <c r="S8" i="1" l="1"/>
  <c r="S28" i="1" l="1"/>
  <c r="H20" i="1" l="1"/>
  <c r="G20" i="1"/>
  <c r="O20" i="1"/>
  <c r="R20" i="1"/>
  <c r="P20" i="1"/>
  <c r="J20" i="1"/>
  <c r="I20" i="1"/>
  <c r="Q20" i="1"/>
  <c r="N20" i="1"/>
  <c r="K20" i="1"/>
  <c r="L20" i="1"/>
  <c r="M20" i="1"/>
  <c r="J22" i="1"/>
  <c r="O22" i="1"/>
  <c r="N22" i="1"/>
  <c r="R22" i="1"/>
  <c r="K22" i="1"/>
  <c r="Q22" i="1"/>
  <c r="P22" i="1"/>
  <c r="G22" i="1"/>
  <c r="I22" i="1"/>
  <c r="H22" i="1"/>
  <c r="L22" i="1"/>
  <c r="M22" i="1"/>
  <c r="O26" i="1"/>
  <c r="M26" i="1"/>
  <c r="L26" i="1"/>
  <c r="K26" i="1"/>
  <c r="J26" i="1"/>
  <c r="I26" i="1"/>
  <c r="Q26" i="1"/>
  <c r="N26" i="1"/>
  <c r="R26" i="1"/>
  <c r="P26" i="1"/>
  <c r="G18" i="1"/>
  <c r="O18" i="1"/>
  <c r="N18" i="1"/>
  <c r="P18" i="1"/>
  <c r="M18" i="1"/>
  <c r="L18" i="1"/>
  <c r="J18" i="1"/>
  <c r="I18" i="1"/>
  <c r="H18" i="1"/>
  <c r="K18" i="1"/>
  <c r="G14" i="1"/>
  <c r="M14" i="1"/>
  <c r="N14" i="1"/>
  <c r="O14" i="1"/>
  <c r="P14" i="1"/>
  <c r="I14" i="1"/>
  <c r="Q14" i="1"/>
  <c r="J14" i="1"/>
  <c r="R14" i="1"/>
  <c r="L14" i="1"/>
  <c r="K14" i="1"/>
  <c r="H14" i="1"/>
  <c r="D12" i="1"/>
  <c r="D29" i="1" s="1"/>
  <c r="Q24" i="1"/>
  <c r="P24" i="1"/>
  <c r="L24" i="1"/>
  <c r="R24" i="1"/>
  <c r="I24" i="1"/>
  <c r="N24" i="1"/>
  <c r="J24" i="1"/>
  <c r="O24" i="1"/>
  <c r="H24" i="1"/>
  <c r="G24" i="1"/>
  <c r="M24" i="1"/>
  <c r="K24" i="1"/>
  <c r="S14" i="1" l="1"/>
  <c r="S26" i="1"/>
  <c r="S12" i="1"/>
  <c r="S16" i="1"/>
  <c r="S24" i="1"/>
  <c r="S18" i="1"/>
  <c r="S22" i="1"/>
  <c r="S20" i="1"/>
  <c r="G10" i="1" l="1"/>
  <c r="G29" i="1" s="1"/>
  <c r="O10" i="1"/>
  <c r="O29" i="1" s="1"/>
  <c r="N10" i="1"/>
  <c r="N29" i="1" s="1"/>
  <c r="F10" i="1"/>
  <c r="F29" i="1" s="1"/>
  <c r="M10" i="1"/>
  <c r="M29" i="1" s="1"/>
  <c r="K10" i="1"/>
  <c r="K29" i="1" s="1"/>
  <c r="R10" i="1"/>
  <c r="R29" i="1" s="1"/>
  <c r="J10" i="1"/>
  <c r="J29" i="1" s="1"/>
  <c r="L10" i="1"/>
  <c r="L29" i="1" s="1"/>
  <c r="Q10" i="1"/>
  <c r="Q29" i="1" s="1"/>
  <c r="I10" i="1"/>
  <c r="I29" i="1" s="1"/>
  <c r="P10" i="1"/>
  <c r="P29" i="1" s="1"/>
  <c r="H10" i="1"/>
  <c r="H29" i="1" s="1"/>
  <c r="E10" i="1"/>
  <c r="E29" i="1" s="1"/>
  <c r="S9" i="1"/>
  <c r="S10" i="1" l="1"/>
  <c r="S29" i="1" s="1"/>
</calcChain>
</file>

<file path=xl/sharedStrings.xml><?xml version="1.0" encoding="utf-8"?>
<sst xmlns="http://schemas.openxmlformats.org/spreadsheetml/2006/main" count="41" uniqueCount="41">
  <si>
    <t>ITEM</t>
  </si>
  <si>
    <t>DESCRIÇÃO</t>
  </si>
  <si>
    <t>PREÇO
TOTAL R$</t>
  </si>
  <si>
    <t>MOBILIZAÇÃO E DESMOBILIZAÇÃO</t>
  </si>
  <si>
    <t>ADMINISTRAÇÃO DE OBRA</t>
  </si>
  <si>
    <t>CANTEIRO DE OBRA</t>
  </si>
  <si>
    <t>SERVIÇOS COMPLEMENTARES</t>
  </si>
  <si>
    <t>DEMOLIÇÃO</t>
  </si>
  <si>
    <t>SERVIÇOS PRELIMINARES</t>
  </si>
  <si>
    <t>SUPRESSÃO VEGETAL - ÁREA DE CONTENÇÃO</t>
  </si>
  <si>
    <t>TERRAPLENAGEM</t>
  </si>
  <si>
    <t>ESTABILIDADE DA ENCOSTA</t>
  </si>
  <si>
    <t>DRENAGEM</t>
  </si>
  <si>
    <t>SERVIÇOS FINAIS</t>
  </si>
  <si>
    <t>VALOR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</si>
  <si>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</si>
  <si>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</si>
  <si>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</si>
  <si>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</si>
  <si>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</si>
  <si>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</si>
  <si>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</si>
  <si>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</si>
  <si>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</si>
  <si>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</si>
  <si>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</si>
  <si>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</si>
  <si>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</si>
  <si>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</si>
  <si>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</si>
  <si>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CRONOGRAMA</t>
  </si>
  <si>
    <t>TOTAL</t>
  </si>
  <si>
    <r>
      <t xml:space="preserve">DATA: </t>
    </r>
    <r>
      <rPr>
        <sz val="12"/>
        <rFont val="Arial"/>
        <family val="2"/>
      </rPr>
      <t>21/07/2022</t>
    </r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</si>
  <si>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</si>
  <si>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</si>
  <si>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</si>
  <si>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r>
      <t xml:space="preserve">OBRA: </t>
    </r>
    <r>
      <rPr>
        <sz val="12"/>
        <rFont val="Arial"/>
        <family val="2"/>
      </rPr>
      <t>ESTABILIDADE E DRENAGEM DA ENCOSTA DO VALE DO REGINALDO I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</si>
  <si>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 </t>
    </r>
    <r>
      <rPr>
        <sz val="12"/>
        <rFont val="Arial"/>
        <family val="2"/>
      </rPr>
      <t>I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</si>
  <si>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 </t>
    </r>
    <r>
      <rPr>
        <sz val="12"/>
        <rFont val="Arial"/>
        <family val="2"/>
      </rPr>
      <t>I</t>
    </r>
  </si>
  <si>
    <r>
      <t xml:space="preserve">UNIDADES (M2) </t>
    </r>
    <r>
      <rPr>
        <sz val="12"/>
        <rFont val="Arial"/>
        <family val="2"/>
      </rPr>
      <t>: 2770,00</t>
    </r>
  </si>
  <si>
    <r>
      <t xml:space="preserve">BANCOS: </t>
    </r>
    <r>
      <rPr>
        <sz val="12"/>
        <rFont val="Arial"/>
        <family val="2"/>
      </rPr>
      <t>SINAPI - 11/2022 - Alagoas
SBC - 11/2022 - Alagoas
SICRO3 - 07/2022 - Alagoas
SICRO2 - 11/2016 - Alagoas
ORSE - 09/2022 - Sergipe
FDE - 04/2022 - São Paulo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</si>
</sst>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name val="Arial"/>
      <family val="1"/>
    </font>
    <font>
      <sz val="11"/>
      <name val="Arial"/>
      <family val="1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1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2" borderId="4" xfId="0" applyFont="1" applyFill="1" applyBorder="1" applyAlignment="1">
      <alignment vertical="center" wrapText="1"/>
    </xf>
    <xf numFmtId="10" fontId="0" fillId="0" borderId="0" xfId="0" applyNumberFormat="1"/>
    <xf numFmtId="43" fontId="0" fillId="0" borderId="0" xfId="0" applyNumberFormat="1"/>
    <xf numFmtId="44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4" fontId="0" fillId="0" borderId="0" xfId="0" applyNumberFormat="1"/>
    <xf numFmtId="43" fontId="3" fillId="0" borderId="8" xfId="1" applyNumberFormat="1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9" fontId="6" fillId="0" borderId="16" xfId="2" applyFont="1" applyFill="1" applyBorder="1" applyAlignment="1">
      <alignment horizontal="center" vertical="center" wrapText="1"/>
    </xf>
    <xf numFmtId="43" fontId="6" fillId="0" borderId="17" xfId="0" applyNumberFormat="1" applyFont="1" applyFill="1" applyBorder="1" applyAlignment="1">
      <alignment horizontal="center" vertical="center" wrapText="1"/>
    </xf>
    <xf numFmtId="9" fontId="3" fillId="0" borderId="17" xfId="2" applyFont="1" applyFill="1" applyBorder="1" applyAlignment="1">
      <alignment horizontal="center" vertical="center"/>
    </xf>
    <xf numFmtId="43" fontId="3" fillId="0" borderId="17" xfId="0" applyNumberFormat="1" applyFont="1" applyFill="1" applyBorder="1" applyAlignment="1">
      <alignment horizontal="center" vertical="center"/>
    </xf>
    <xf numFmtId="9" fontId="6" fillId="0" borderId="17" xfId="2" applyFont="1" applyFill="1" applyBorder="1" applyAlignment="1">
      <alignment horizontal="center" vertical="center" wrapText="1"/>
    </xf>
    <xf numFmtId="9" fontId="3" fillId="0" borderId="16" xfId="2" applyFont="1" applyFill="1" applyBorder="1" applyAlignment="1">
      <alignment horizontal="center" vertical="center"/>
    </xf>
    <xf numFmtId="43" fontId="6" fillId="0" borderId="18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9" fontId="6" fillId="0" borderId="19" xfId="2" applyFont="1" applyFill="1" applyBorder="1" applyAlignment="1">
      <alignment horizontal="center" vertical="center" wrapText="1"/>
    </xf>
    <xf numFmtId="43" fontId="6" fillId="0" borderId="20" xfId="0" applyNumberFormat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/>
    </xf>
    <xf numFmtId="43" fontId="3" fillId="0" borderId="20" xfId="0" applyNumberFormat="1" applyFont="1" applyFill="1" applyBorder="1" applyAlignment="1">
      <alignment horizontal="center" vertical="center"/>
    </xf>
    <xf numFmtId="9" fontId="6" fillId="0" borderId="20" xfId="2" applyFont="1" applyFill="1" applyBorder="1" applyAlignment="1">
      <alignment horizontal="center" vertical="center" wrapText="1"/>
    </xf>
    <xf numFmtId="9" fontId="3" fillId="0" borderId="19" xfId="2" applyFont="1" applyFill="1" applyBorder="1" applyAlignment="1">
      <alignment horizontal="center" vertical="center"/>
    </xf>
    <xf numFmtId="43" fontId="6" fillId="0" borderId="21" xfId="0" applyNumberFormat="1" applyFont="1" applyFill="1" applyBorder="1" applyAlignment="1">
      <alignment horizontal="center" vertical="center" wrapText="1"/>
    </xf>
    <xf numFmtId="43" fontId="3" fillId="0" borderId="21" xfId="0" applyNumberFormat="1" applyFont="1" applyFill="1" applyBorder="1" applyAlignment="1">
      <alignment horizontal="center" vertical="center"/>
    </xf>
    <xf numFmtId="43" fontId="3" fillId="0" borderId="18" xfId="0" applyNumberFormat="1" applyFont="1" applyFill="1" applyBorder="1" applyAlignment="1">
      <alignment horizontal="center" vertical="center"/>
    </xf>
    <xf numFmtId="9" fontId="6" fillId="0" borderId="16" xfId="2" applyFont="1" applyFill="1" applyBorder="1" applyAlignment="1">
      <alignment horizontal="right" vertical="top" wrapText="1"/>
    </xf>
    <xf numFmtId="43" fontId="6" fillId="0" borderId="17" xfId="2" applyNumberFormat="1" applyFont="1" applyFill="1" applyBorder="1" applyAlignment="1">
      <alignment horizontal="right" vertical="top" wrapText="1"/>
    </xf>
    <xf numFmtId="9" fontId="6" fillId="0" borderId="17" xfId="2" applyFont="1" applyFill="1" applyBorder="1" applyAlignment="1">
      <alignment horizontal="right" vertical="top" wrapText="1"/>
    </xf>
    <xf numFmtId="43" fontId="6" fillId="0" borderId="18" xfId="2" applyNumberFormat="1" applyFont="1" applyFill="1" applyBorder="1" applyAlignment="1">
      <alignment horizontal="right" vertical="top" wrapText="1"/>
    </xf>
    <xf numFmtId="4" fontId="3" fillId="0" borderId="6" xfId="0" applyNumberFormat="1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43" fontId="3" fillId="0" borderId="28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" fontId="6" fillId="0" borderId="27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4" fontId="6" fillId="0" borderId="28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43" fontId="6" fillId="0" borderId="28" xfId="2" applyNumberFormat="1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4" fontId="6" fillId="0" borderId="20" xfId="0" applyNumberFormat="1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4" fontId="6" fillId="0" borderId="19" xfId="0" applyNumberFormat="1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1086972</xdr:colOff>
      <xdr:row>0</xdr:row>
      <xdr:rowOff>134471</xdr:rowOff>
    </xdr:from>
    <xdr:to>
      <xdr:col>1</xdr:col>
      <xdr:colOff>2613773</xdr:colOff>
      <xdr:row>4</xdr:row>
      <xdr:rowOff>224118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DDEA4AD-1A2C-471C-B8A9-FEBD989CC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6597" y="134471"/>
          <a:ext cx="1526801" cy="1518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B0E60-7316-48C7-8954-83C0EDF825EB}">
  <sheetPr>
    <pageSetUpPr fitToPage="1"/>
  </sheetPr>
  <dimension ref="A1:U34"/>
  <sheetViews>
    <sheetView tabSelected="1" showOutlineSymbols="0" showWhiteSpace="0" view="pageBreakPreview" zoomScale="70" zoomScaleNormal="53" zoomScaleSheetLayoutView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4" sqref="B4"/>
    </sheetView>
  </sheetViews>
  <sheetFormatPr defaultRowHeight="14.25" x14ac:dyDescent="0.2"/>
  <cols>
    <col min="1" max="1" width="10.625" customWidth="1"/>
    <col min="2" max="2" width="60" bestFit="1" customWidth="1"/>
    <col min="3" max="3" width="19.25" customWidth="1"/>
    <col min="4" max="4" width="17.625" customWidth="1"/>
    <col min="5" max="10" width="22.625" customWidth="1"/>
    <col min="11" max="11" width="17.625" customWidth="1"/>
    <col min="12" max="13" width="22.625" customWidth="1"/>
    <col min="14" max="14" width="21.75" customWidth="1"/>
    <col min="15" max="15" width="22.625" customWidth="1"/>
    <col min="16" max="16" width="22.125" customWidth="1"/>
    <col min="17" max="18" width="22.625" customWidth="1"/>
    <col min="19" max="19" width="24" bestFit="1" customWidth="1"/>
    <col min="20" max="20" width="15.625" bestFit="1" customWidth="1"/>
    <col min="22" max="22" width="17" bestFit="1" customWidth="1"/>
  </cols>
  <sheetData>
    <row r="1" spans="1:21" ht="38.25" customHeight="1" x14ac:dyDescent="0.2">
      <c r="A1" s="60" t="s">
        <v>30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2"/>
    </row>
    <row r="2" spans="1:21" ht="24.95" customHeight="1" x14ac:dyDescent="0.2">
      <c r="A2" s="1"/>
      <c r="B2" s="6"/>
      <c r="C2" s="32" t="s">
        <v>36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4" t="s">
        <v>32</v>
      </c>
      <c r="P2" s="33"/>
      <c r="Q2" s="63" t="s">
        <v>40</v>
      </c>
      <c r="R2" s="64"/>
      <c r="S2" s="65"/>
    </row>
    <row r="3" spans="1:21" ht="25.5" customHeight="1" x14ac:dyDescent="0.2">
      <c r="A3" s="1"/>
      <c r="B3" s="6"/>
      <c r="C3" s="32" t="s">
        <v>37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5" t="s">
        <v>33</v>
      </c>
      <c r="P3" s="36"/>
      <c r="Q3" s="66"/>
      <c r="R3" s="67"/>
      <c r="S3" s="68"/>
    </row>
    <row r="4" spans="1:21" ht="24.95" customHeight="1" x14ac:dyDescent="0.2">
      <c r="A4" s="1"/>
      <c r="B4" s="6"/>
      <c r="C4" s="32" t="s">
        <v>38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5" t="s">
        <v>34</v>
      </c>
      <c r="P4" s="36"/>
      <c r="Q4" s="66"/>
      <c r="R4" s="67"/>
      <c r="S4" s="68"/>
    </row>
    <row r="5" spans="1:21" ht="24.95" customHeight="1" x14ac:dyDescent="0.2">
      <c r="A5" s="39"/>
      <c r="B5" s="40"/>
      <c r="C5" s="32" t="s">
        <v>39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7" t="s">
        <v>35</v>
      </c>
      <c r="P5" s="38"/>
      <c r="Q5" s="69"/>
      <c r="R5" s="70"/>
      <c r="S5" s="71"/>
    </row>
    <row r="6" spans="1:21" ht="30" customHeight="1" x14ac:dyDescent="0.2">
      <c r="A6" s="5" t="s">
        <v>0</v>
      </c>
      <c r="B6" s="5" t="s">
        <v>1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21</v>
      </c>
      <c r="K6" s="5" t="s">
        <v>22</v>
      </c>
      <c r="L6" s="5" t="s">
        <v>23</v>
      </c>
      <c r="M6" s="9" t="s">
        <v>24</v>
      </c>
      <c r="N6" s="5" t="s">
        <v>25</v>
      </c>
      <c r="O6" s="17" t="s">
        <v>26</v>
      </c>
      <c r="P6" s="5" t="s">
        <v>27</v>
      </c>
      <c r="Q6" s="17" t="s">
        <v>28</v>
      </c>
      <c r="R6" s="5" t="s">
        <v>29</v>
      </c>
      <c r="S6" s="5" t="s">
        <v>2</v>
      </c>
    </row>
    <row r="7" spans="1:21" ht="24" customHeight="1" x14ac:dyDescent="0.2">
      <c r="A7" s="73">
        <v>1</v>
      </c>
      <c r="B7" s="72" t="s">
        <v>3</v>
      </c>
      <c r="C7" s="58">
        <v>23318.71</v>
      </c>
      <c r="D7" s="15">
        <v>0.5</v>
      </c>
      <c r="E7" s="18"/>
      <c r="F7" s="10"/>
      <c r="G7" s="18"/>
      <c r="H7" s="15"/>
      <c r="I7" s="18"/>
      <c r="J7" s="10"/>
      <c r="K7" s="18"/>
      <c r="L7" s="15"/>
      <c r="M7" s="18"/>
      <c r="N7" s="10"/>
      <c r="O7" s="18"/>
      <c r="P7" s="10"/>
      <c r="Q7" s="23"/>
      <c r="R7" s="10">
        <v>0.5</v>
      </c>
      <c r="S7" s="27">
        <f t="shared" ref="S7:S28" si="0">SUM(D7:R7)</f>
        <v>1</v>
      </c>
      <c r="T7" s="3"/>
    </row>
    <row r="8" spans="1:21" ht="24" customHeight="1" x14ac:dyDescent="0.2">
      <c r="A8" s="53"/>
      <c r="B8" s="51"/>
      <c r="C8" s="56"/>
      <c r="D8" s="13">
        <f>$C$7*D7</f>
        <v>11659.355</v>
      </c>
      <c r="E8" s="13">
        <f t="shared" ref="E8:R8" si="1">$C$7*E7</f>
        <v>0</v>
      </c>
      <c r="F8" s="13">
        <f t="shared" si="1"/>
        <v>0</v>
      </c>
      <c r="G8" s="13">
        <f t="shared" si="1"/>
        <v>0</v>
      </c>
      <c r="H8" s="13">
        <f t="shared" si="1"/>
        <v>0</v>
      </c>
      <c r="I8" s="13">
        <f t="shared" si="1"/>
        <v>0</v>
      </c>
      <c r="J8" s="13">
        <f t="shared" si="1"/>
        <v>0</v>
      </c>
      <c r="K8" s="13">
        <f t="shared" si="1"/>
        <v>0</v>
      </c>
      <c r="L8" s="13">
        <f t="shared" si="1"/>
        <v>0</v>
      </c>
      <c r="M8" s="13">
        <f t="shared" si="1"/>
        <v>0</v>
      </c>
      <c r="N8" s="13">
        <f t="shared" si="1"/>
        <v>0</v>
      </c>
      <c r="O8" s="13">
        <f t="shared" si="1"/>
        <v>0</v>
      </c>
      <c r="P8" s="13">
        <f t="shared" si="1"/>
        <v>0</v>
      </c>
      <c r="Q8" s="13">
        <f t="shared" si="1"/>
        <v>0</v>
      </c>
      <c r="R8" s="13">
        <f t="shared" si="1"/>
        <v>11659.355</v>
      </c>
      <c r="S8" s="28">
        <f t="shared" si="0"/>
        <v>23318.71</v>
      </c>
      <c r="T8" s="3"/>
      <c r="U8" s="3"/>
    </row>
    <row r="9" spans="1:21" ht="24" customHeight="1" x14ac:dyDescent="0.2">
      <c r="A9" s="53">
        <v>2</v>
      </c>
      <c r="B9" s="51" t="s">
        <v>4</v>
      </c>
      <c r="C9" s="55">
        <v>922264.5</v>
      </c>
      <c r="D9" s="12">
        <v>5.6960776392669589E-2</v>
      </c>
      <c r="E9" s="20">
        <v>7.4195880919548263E-2</v>
      </c>
      <c r="F9" s="12">
        <v>7.1759235940488053E-2</v>
      </c>
      <c r="G9" s="20">
        <v>8.8653313731289402E-2</v>
      </c>
      <c r="H9" s="12">
        <v>8.8653313731289402E-2</v>
      </c>
      <c r="I9" s="20">
        <v>0.12741933940320654</v>
      </c>
      <c r="J9" s="12">
        <v>0.12741933940320654</v>
      </c>
      <c r="K9" s="20">
        <v>8.9941787862022934E-2</v>
      </c>
      <c r="L9" s="12">
        <v>6.722549663190612E-2</v>
      </c>
      <c r="M9" s="20">
        <v>6.1677598417209538E-2</v>
      </c>
      <c r="N9" s="12">
        <v>5.4096189833590581E-2</v>
      </c>
      <c r="O9" s="20">
        <v>3.9393267126682001E-2</v>
      </c>
      <c r="P9" s="12">
        <v>2.4230449959444095E-2</v>
      </c>
      <c r="Q9" s="20">
        <v>2.1688991383125755E-2</v>
      </c>
      <c r="R9" s="12">
        <v>6.6850192643213117E-3</v>
      </c>
      <c r="S9" s="29">
        <f t="shared" si="0"/>
        <v>1.0000000000000002</v>
      </c>
      <c r="T9" s="3"/>
    </row>
    <row r="10" spans="1:21" ht="24" customHeight="1" x14ac:dyDescent="0.2">
      <c r="A10" s="53"/>
      <c r="B10" s="51"/>
      <c r="C10" s="56"/>
      <c r="D10" s="13">
        <f>$C$9*D9</f>
        <v>52532.901959397219</v>
      </c>
      <c r="E10" s="13">
        <f t="shared" ref="E10:R10" si="2">$C$9*E9</f>
        <v>68428.227018326725</v>
      </c>
      <c r="F10" s="13">
        <f t="shared" si="2"/>
        <v>66180.99585503625</v>
      </c>
      <c r="G10" s="13">
        <f t="shared" si="2"/>
        <v>81761.804061730756</v>
      </c>
      <c r="H10" s="13">
        <f t="shared" si="2"/>
        <v>81761.804061730756</v>
      </c>
      <c r="I10" s="13">
        <f t="shared" si="2"/>
        <v>117514.33334502859</v>
      </c>
      <c r="J10" s="13">
        <f t="shared" si="2"/>
        <v>117514.33334502859</v>
      </c>
      <c r="K10" s="13">
        <f t="shared" si="2"/>
        <v>82950.118011674655</v>
      </c>
      <c r="L10" s="13">
        <f t="shared" si="2"/>
        <v>61999.689038476579</v>
      </c>
      <c r="M10" s="13">
        <f t="shared" si="2"/>
        <v>56883.059465448547</v>
      </c>
      <c r="N10" s="13">
        <f t="shared" si="2"/>
        <v>49890.995468781504</v>
      </c>
      <c r="O10" s="13">
        <f t="shared" si="2"/>
        <v>36331.011809955809</v>
      </c>
      <c r="P10" s="13">
        <f t="shared" si="2"/>
        <v>22346.883816621728</v>
      </c>
      <c r="Q10" s="13">
        <f t="shared" si="2"/>
        <v>20002.986793462784</v>
      </c>
      <c r="R10" s="13">
        <f t="shared" si="2"/>
        <v>6165.3559492996628</v>
      </c>
      <c r="S10" s="28">
        <f t="shared" si="0"/>
        <v>922264.50000000012</v>
      </c>
      <c r="T10" s="3"/>
    </row>
    <row r="11" spans="1:21" ht="24" customHeight="1" x14ac:dyDescent="0.2">
      <c r="A11" s="53">
        <v>3</v>
      </c>
      <c r="B11" s="51" t="s">
        <v>5</v>
      </c>
      <c r="C11" s="55">
        <v>263112.09000000003</v>
      </c>
      <c r="D11" s="12">
        <v>1</v>
      </c>
      <c r="E11" s="22"/>
      <c r="F11" s="14"/>
      <c r="G11" s="22"/>
      <c r="H11" s="12"/>
      <c r="I11" s="22"/>
      <c r="J11" s="14"/>
      <c r="K11" s="22"/>
      <c r="L11" s="12"/>
      <c r="M11" s="22"/>
      <c r="N11" s="14"/>
      <c r="O11" s="22"/>
      <c r="P11" s="14"/>
      <c r="Q11" s="20"/>
      <c r="R11" s="14"/>
      <c r="S11" s="29">
        <f t="shared" si="0"/>
        <v>1</v>
      </c>
      <c r="T11" s="3"/>
      <c r="U11" s="2"/>
    </row>
    <row r="12" spans="1:21" ht="24" customHeight="1" x14ac:dyDescent="0.2">
      <c r="A12" s="74"/>
      <c r="B12" s="75"/>
      <c r="C12" s="59"/>
      <c r="D12" s="41">
        <f>$C$11*D11</f>
        <v>263112.09000000003</v>
      </c>
      <c r="E12" s="42"/>
      <c r="F12" s="43"/>
      <c r="G12" s="44"/>
      <c r="H12" s="45"/>
      <c r="I12" s="42"/>
      <c r="J12" s="43"/>
      <c r="K12" s="44"/>
      <c r="L12" s="45"/>
      <c r="M12" s="42"/>
      <c r="N12" s="43"/>
      <c r="O12" s="44"/>
      <c r="P12" s="46"/>
      <c r="Q12" s="47"/>
      <c r="R12" s="43"/>
      <c r="S12" s="48">
        <f t="shared" si="0"/>
        <v>263112.09000000003</v>
      </c>
      <c r="T12" s="3"/>
    </row>
    <row r="13" spans="1:21" ht="24" customHeight="1" x14ac:dyDescent="0.2">
      <c r="A13" s="53">
        <v>4</v>
      </c>
      <c r="B13" s="51" t="s">
        <v>6</v>
      </c>
      <c r="C13" s="55">
        <v>11968</v>
      </c>
      <c r="D13" s="12">
        <v>0.1</v>
      </c>
      <c r="E13" s="22">
        <v>0.06</v>
      </c>
      <c r="F13" s="14">
        <v>0.06</v>
      </c>
      <c r="G13" s="20">
        <v>0.06</v>
      </c>
      <c r="H13" s="14">
        <v>0.06</v>
      </c>
      <c r="I13" s="22">
        <v>0.06</v>
      </c>
      <c r="J13" s="14">
        <v>0.06</v>
      </c>
      <c r="K13" s="22">
        <v>0.06</v>
      </c>
      <c r="L13" s="12">
        <v>0.08</v>
      </c>
      <c r="M13" s="22">
        <v>0.08</v>
      </c>
      <c r="N13" s="14">
        <v>0.08</v>
      </c>
      <c r="O13" s="22">
        <v>0.06</v>
      </c>
      <c r="P13" s="14">
        <v>0.06</v>
      </c>
      <c r="Q13" s="20">
        <v>0.06</v>
      </c>
      <c r="R13" s="14">
        <v>0.06</v>
      </c>
      <c r="S13" s="29">
        <f t="shared" si="0"/>
        <v>1</v>
      </c>
      <c r="T13" s="3"/>
    </row>
    <row r="14" spans="1:21" ht="24" customHeight="1" x14ac:dyDescent="0.2">
      <c r="A14" s="53"/>
      <c r="B14" s="51"/>
      <c r="C14" s="56"/>
      <c r="D14" s="13">
        <f t="shared" ref="D14:F14" si="3">$C$13*D13</f>
        <v>1196.8</v>
      </c>
      <c r="E14" s="21">
        <f t="shared" si="3"/>
        <v>718.07999999999993</v>
      </c>
      <c r="F14" s="13">
        <f t="shared" si="3"/>
        <v>718.07999999999993</v>
      </c>
      <c r="G14" s="21">
        <f t="shared" ref="G14:H14" si="4">$C$13*G13</f>
        <v>718.07999999999993</v>
      </c>
      <c r="H14" s="13">
        <f t="shared" si="4"/>
        <v>718.07999999999993</v>
      </c>
      <c r="I14" s="21">
        <f t="shared" ref="I14" si="5">$C$13*I13</f>
        <v>718.07999999999993</v>
      </c>
      <c r="J14" s="13">
        <f t="shared" ref="J14" si="6">$C$13*J13</f>
        <v>718.07999999999993</v>
      </c>
      <c r="K14" s="21">
        <f t="shared" ref="K14" si="7">$C$13*K13</f>
        <v>718.07999999999993</v>
      </c>
      <c r="L14" s="13">
        <f t="shared" ref="L14" si="8">$C$13*L13</f>
        <v>957.44</v>
      </c>
      <c r="M14" s="21">
        <f t="shared" ref="M14" si="9">$C$13*M13</f>
        <v>957.44</v>
      </c>
      <c r="N14" s="13">
        <f t="shared" ref="N14" si="10">$C$13*N13</f>
        <v>957.44</v>
      </c>
      <c r="O14" s="21">
        <f t="shared" ref="O14" si="11">$C$13*O13</f>
        <v>718.07999999999993</v>
      </c>
      <c r="P14" s="13">
        <f t="shared" ref="P14" si="12">$C$13*P13</f>
        <v>718.07999999999993</v>
      </c>
      <c r="Q14" s="21">
        <f t="shared" ref="Q14" si="13">$C$13*Q13</f>
        <v>718.07999999999993</v>
      </c>
      <c r="R14" s="13">
        <f t="shared" ref="R14" si="14">$C$13*R13</f>
        <v>718.07999999999993</v>
      </c>
      <c r="S14" s="28">
        <f t="shared" si="0"/>
        <v>11968</v>
      </c>
      <c r="T14" s="3"/>
    </row>
    <row r="15" spans="1:21" ht="24" customHeight="1" x14ac:dyDescent="0.2">
      <c r="A15" s="53">
        <v>5</v>
      </c>
      <c r="B15" s="51" t="s">
        <v>7</v>
      </c>
      <c r="C15" s="55">
        <v>212449.82</v>
      </c>
      <c r="D15" s="12">
        <v>0.3</v>
      </c>
      <c r="E15" s="22">
        <v>0.6</v>
      </c>
      <c r="F15" s="14">
        <v>0.1</v>
      </c>
      <c r="G15" s="20"/>
      <c r="H15" s="14"/>
      <c r="I15" s="22"/>
      <c r="J15" s="14"/>
      <c r="K15" s="22"/>
      <c r="L15" s="12"/>
      <c r="M15" s="22"/>
      <c r="N15" s="14"/>
      <c r="O15" s="22"/>
      <c r="P15" s="14"/>
      <c r="Q15" s="20"/>
      <c r="R15" s="14"/>
      <c r="S15" s="29">
        <f t="shared" si="0"/>
        <v>0.99999999999999989</v>
      </c>
      <c r="T15" s="3"/>
    </row>
    <row r="16" spans="1:21" ht="24" customHeight="1" x14ac:dyDescent="0.2">
      <c r="A16" s="53"/>
      <c r="B16" s="51"/>
      <c r="C16" s="56"/>
      <c r="D16" s="13">
        <f t="shared" ref="D16:F16" si="15">$C$15*D15</f>
        <v>63734.945999999996</v>
      </c>
      <c r="E16" s="21">
        <f t="shared" si="15"/>
        <v>127469.89199999999</v>
      </c>
      <c r="F16" s="13">
        <f t="shared" si="15"/>
        <v>21244.982000000004</v>
      </c>
      <c r="G16" s="21">
        <f>$C$15*G15</f>
        <v>0</v>
      </c>
      <c r="H16" s="13">
        <f t="shared" ref="H16" si="16">$C$15*H15</f>
        <v>0</v>
      </c>
      <c r="I16" s="13">
        <f t="shared" ref="I16" si="17">$C$15*I15</f>
        <v>0</v>
      </c>
      <c r="J16" s="13"/>
      <c r="K16" s="21"/>
      <c r="L16" s="13"/>
      <c r="M16" s="21"/>
      <c r="N16" s="13"/>
      <c r="O16" s="21"/>
      <c r="P16" s="13"/>
      <c r="Q16" s="21"/>
      <c r="R16" s="13"/>
      <c r="S16" s="28">
        <f t="shared" si="0"/>
        <v>212449.82</v>
      </c>
      <c r="T16" s="3"/>
    </row>
    <row r="17" spans="1:20" ht="24" customHeight="1" x14ac:dyDescent="0.2">
      <c r="A17" s="53">
        <v>6</v>
      </c>
      <c r="B17" s="51" t="s">
        <v>8</v>
      </c>
      <c r="C17" s="55">
        <v>215686.39999999999</v>
      </c>
      <c r="D17" s="12">
        <v>0.45</v>
      </c>
      <c r="E17" s="22">
        <v>0.1</v>
      </c>
      <c r="F17" s="14">
        <v>0.05</v>
      </c>
      <c r="G17" s="22">
        <v>0.05</v>
      </c>
      <c r="H17" s="12">
        <v>0.05</v>
      </c>
      <c r="I17" s="22">
        <v>0.05</v>
      </c>
      <c r="J17" s="14">
        <v>0.05</v>
      </c>
      <c r="K17" s="22">
        <v>0.05</v>
      </c>
      <c r="L17" s="14">
        <v>0.05</v>
      </c>
      <c r="M17" s="22">
        <v>0.05</v>
      </c>
      <c r="N17" s="14">
        <v>0.05</v>
      </c>
      <c r="O17" s="22"/>
      <c r="P17" s="14"/>
      <c r="Q17" s="20"/>
      <c r="R17" s="14"/>
      <c r="S17" s="29">
        <f t="shared" si="0"/>
        <v>1.0000000000000004</v>
      </c>
      <c r="T17" s="3"/>
    </row>
    <row r="18" spans="1:20" ht="24" customHeight="1" x14ac:dyDescent="0.2">
      <c r="A18" s="53"/>
      <c r="B18" s="51"/>
      <c r="C18" s="56"/>
      <c r="D18" s="13">
        <f t="shared" ref="D18:F18" si="18">$C$17*D17</f>
        <v>97058.880000000005</v>
      </c>
      <c r="E18" s="21">
        <f t="shared" si="18"/>
        <v>21568.639999999999</v>
      </c>
      <c r="F18" s="13">
        <f t="shared" si="18"/>
        <v>10784.32</v>
      </c>
      <c r="G18" s="21">
        <f t="shared" ref="G18:L18" si="19">$C$17*G17</f>
        <v>10784.32</v>
      </c>
      <c r="H18" s="13">
        <f t="shared" si="19"/>
        <v>10784.32</v>
      </c>
      <c r="I18" s="21">
        <f t="shared" si="19"/>
        <v>10784.32</v>
      </c>
      <c r="J18" s="13">
        <f t="shared" si="19"/>
        <v>10784.32</v>
      </c>
      <c r="K18" s="21">
        <f t="shared" si="19"/>
        <v>10784.32</v>
      </c>
      <c r="L18" s="13">
        <f t="shared" si="19"/>
        <v>10784.32</v>
      </c>
      <c r="M18" s="21">
        <f t="shared" ref="M18" si="20">$C$17*M17</f>
        <v>10784.32</v>
      </c>
      <c r="N18" s="13">
        <f t="shared" ref="N18" si="21">$C$17*N17</f>
        <v>10784.32</v>
      </c>
      <c r="O18" s="21">
        <f t="shared" ref="O18" si="22">$C$17*O17</f>
        <v>0</v>
      </c>
      <c r="P18" s="13">
        <f t="shared" ref="P18" si="23">$C$17*P17</f>
        <v>0</v>
      </c>
      <c r="Q18" s="21"/>
      <c r="R18" s="11"/>
      <c r="S18" s="28">
        <f t="shared" si="0"/>
        <v>215686.40000000005</v>
      </c>
      <c r="T18" s="3"/>
    </row>
    <row r="19" spans="1:20" ht="24" customHeight="1" x14ac:dyDescent="0.2">
      <c r="A19" s="53">
        <v>7</v>
      </c>
      <c r="B19" s="51" t="s">
        <v>9</v>
      </c>
      <c r="C19" s="55">
        <v>127511.98</v>
      </c>
      <c r="D19" s="12">
        <v>0.4</v>
      </c>
      <c r="E19" s="20">
        <v>0.4</v>
      </c>
      <c r="F19" s="12">
        <v>0.2</v>
      </c>
      <c r="G19" s="20"/>
      <c r="H19" s="12"/>
      <c r="I19" s="20"/>
      <c r="J19" s="12"/>
      <c r="K19" s="20"/>
      <c r="L19" s="12"/>
      <c r="M19" s="20"/>
      <c r="N19" s="12"/>
      <c r="O19" s="20"/>
      <c r="P19" s="12"/>
      <c r="Q19" s="20"/>
      <c r="R19" s="12"/>
      <c r="S19" s="29">
        <f t="shared" si="0"/>
        <v>1</v>
      </c>
      <c r="T19" s="3"/>
    </row>
    <row r="20" spans="1:20" ht="24" customHeight="1" x14ac:dyDescent="0.2">
      <c r="A20" s="53"/>
      <c r="B20" s="51"/>
      <c r="C20" s="56"/>
      <c r="D20" s="13">
        <f t="shared" ref="D20:F20" si="24">$C$19*D19</f>
        <v>51004.792000000001</v>
      </c>
      <c r="E20" s="21">
        <f t="shared" si="24"/>
        <v>51004.792000000001</v>
      </c>
      <c r="F20" s="13">
        <f t="shared" si="24"/>
        <v>25502.396000000001</v>
      </c>
      <c r="G20" s="21">
        <f t="shared" ref="G20" si="25">$C$19*G19</f>
        <v>0</v>
      </c>
      <c r="H20" s="13">
        <f t="shared" ref="H20" si="26">$C$19*H19</f>
        <v>0</v>
      </c>
      <c r="I20" s="21">
        <f t="shared" ref="I20:Q20" si="27">$C$19*I19</f>
        <v>0</v>
      </c>
      <c r="J20" s="13">
        <f t="shared" si="27"/>
        <v>0</v>
      </c>
      <c r="K20" s="21">
        <f t="shared" si="27"/>
        <v>0</v>
      </c>
      <c r="L20" s="13">
        <f t="shared" si="27"/>
        <v>0</v>
      </c>
      <c r="M20" s="21">
        <f t="shared" si="27"/>
        <v>0</v>
      </c>
      <c r="N20" s="13">
        <f t="shared" si="27"/>
        <v>0</v>
      </c>
      <c r="O20" s="21">
        <f t="shared" si="27"/>
        <v>0</v>
      </c>
      <c r="P20" s="13">
        <f t="shared" si="27"/>
        <v>0</v>
      </c>
      <c r="Q20" s="21">
        <f t="shared" si="27"/>
        <v>0</v>
      </c>
      <c r="R20" s="13">
        <f>$C$19*R19</f>
        <v>0</v>
      </c>
      <c r="S20" s="28">
        <f t="shared" si="0"/>
        <v>127511.98000000001</v>
      </c>
      <c r="T20" s="3"/>
    </row>
    <row r="21" spans="1:20" ht="24" customHeight="1" x14ac:dyDescent="0.2">
      <c r="A21" s="53">
        <v>8</v>
      </c>
      <c r="B21" s="51" t="s">
        <v>10</v>
      </c>
      <c r="C21" s="55">
        <v>930250</v>
      </c>
      <c r="D21" s="12"/>
      <c r="E21" s="20">
        <v>0.1</v>
      </c>
      <c r="F21" s="12">
        <v>0.1</v>
      </c>
      <c r="G21" s="20">
        <v>0.1</v>
      </c>
      <c r="H21" s="12">
        <v>0.1</v>
      </c>
      <c r="I21" s="20">
        <v>0.1</v>
      </c>
      <c r="J21" s="12">
        <v>0.1</v>
      </c>
      <c r="K21" s="20">
        <v>0.1</v>
      </c>
      <c r="L21" s="12">
        <v>0.1</v>
      </c>
      <c r="M21" s="20">
        <v>0.05</v>
      </c>
      <c r="N21" s="12">
        <v>0.05</v>
      </c>
      <c r="O21" s="20">
        <v>0.05</v>
      </c>
      <c r="P21" s="12">
        <v>0.05</v>
      </c>
      <c r="Q21" s="20"/>
      <c r="R21" s="12"/>
      <c r="S21" s="29">
        <f t="shared" si="0"/>
        <v>1</v>
      </c>
      <c r="T21" s="3"/>
    </row>
    <row r="22" spans="1:20" ht="24" customHeight="1" x14ac:dyDescent="0.2">
      <c r="A22" s="53"/>
      <c r="B22" s="51"/>
      <c r="C22" s="56"/>
      <c r="D22" s="13"/>
      <c r="E22" s="21">
        <f t="shared" ref="E22:R22" si="28">$C$21*E21</f>
        <v>93025</v>
      </c>
      <c r="F22" s="13">
        <f t="shared" si="28"/>
        <v>93025</v>
      </c>
      <c r="G22" s="21">
        <f t="shared" si="28"/>
        <v>93025</v>
      </c>
      <c r="H22" s="13">
        <f t="shared" si="28"/>
        <v>93025</v>
      </c>
      <c r="I22" s="21">
        <f t="shared" si="28"/>
        <v>93025</v>
      </c>
      <c r="J22" s="13">
        <f t="shared" si="28"/>
        <v>93025</v>
      </c>
      <c r="K22" s="21">
        <f t="shared" si="28"/>
        <v>93025</v>
      </c>
      <c r="L22" s="13">
        <f t="shared" si="28"/>
        <v>93025</v>
      </c>
      <c r="M22" s="21">
        <f t="shared" si="28"/>
        <v>46512.5</v>
      </c>
      <c r="N22" s="13">
        <f t="shared" si="28"/>
        <v>46512.5</v>
      </c>
      <c r="O22" s="21">
        <f t="shared" si="28"/>
        <v>46512.5</v>
      </c>
      <c r="P22" s="13">
        <f t="shared" si="28"/>
        <v>46512.5</v>
      </c>
      <c r="Q22" s="21">
        <f t="shared" si="28"/>
        <v>0</v>
      </c>
      <c r="R22" s="13">
        <f t="shared" si="28"/>
        <v>0</v>
      </c>
      <c r="S22" s="28">
        <f t="shared" si="0"/>
        <v>930250</v>
      </c>
      <c r="T22" s="3"/>
    </row>
    <row r="23" spans="1:20" ht="24" customHeight="1" x14ac:dyDescent="0.2">
      <c r="A23" s="53">
        <v>9</v>
      </c>
      <c r="B23" s="51" t="s">
        <v>11</v>
      </c>
      <c r="C23" s="55">
        <v>6419807.0999999996</v>
      </c>
      <c r="D23" s="12"/>
      <c r="E23" s="20">
        <v>0.05</v>
      </c>
      <c r="F23" s="12">
        <v>7.0000000000000007E-2</v>
      </c>
      <c r="G23" s="20">
        <v>0.1</v>
      </c>
      <c r="H23" s="12">
        <v>0.1</v>
      </c>
      <c r="I23" s="20">
        <v>0.15</v>
      </c>
      <c r="J23" s="12">
        <v>0.15</v>
      </c>
      <c r="K23" s="20">
        <v>0.1</v>
      </c>
      <c r="L23" s="12">
        <v>7.0000000000000007E-2</v>
      </c>
      <c r="M23" s="20">
        <v>7.0000000000000007E-2</v>
      </c>
      <c r="N23" s="12">
        <v>0.06</v>
      </c>
      <c r="O23" s="20">
        <v>0.04</v>
      </c>
      <c r="P23" s="12">
        <v>0.02</v>
      </c>
      <c r="Q23" s="20">
        <v>0.02</v>
      </c>
      <c r="R23" s="12"/>
      <c r="S23" s="29">
        <f t="shared" si="0"/>
        <v>1.0000000000000002</v>
      </c>
      <c r="T23" s="3"/>
    </row>
    <row r="24" spans="1:20" ht="24" customHeight="1" x14ac:dyDescent="0.2">
      <c r="A24" s="53"/>
      <c r="B24" s="51"/>
      <c r="C24" s="56"/>
      <c r="D24" s="13"/>
      <c r="E24" s="21">
        <f t="shared" ref="E24:R24" si="29">$C$23*E23</f>
        <v>320990.35499999998</v>
      </c>
      <c r="F24" s="13">
        <f t="shared" si="29"/>
        <v>449386.49700000003</v>
      </c>
      <c r="G24" s="21">
        <f t="shared" si="29"/>
        <v>641980.71</v>
      </c>
      <c r="H24" s="13">
        <f t="shared" si="29"/>
        <v>641980.71</v>
      </c>
      <c r="I24" s="21">
        <f t="shared" si="29"/>
        <v>962971.06499999994</v>
      </c>
      <c r="J24" s="13">
        <f t="shared" si="29"/>
        <v>962971.06499999994</v>
      </c>
      <c r="K24" s="21">
        <f t="shared" si="29"/>
        <v>641980.71</v>
      </c>
      <c r="L24" s="13">
        <f t="shared" si="29"/>
        <v>449386.49700000003</v>
      </c>
      <c r="M24" s="21">
        <f t="shared" si="29"/>
        <v>449386.49700000003</v>
      </c>
      <c r="N24" s="13">
        <f t="shared" si="29"/>
        <v>385188.42599999998</v>
      </c>
      <c r="O24" s="21">
        <f t="shared" si="29"/>
        <v>256792.28399999999</v>
      </c>
      <c r="P24" s="13">
        <f t="shared" si="29"/>
        <v>128396.14199999999</v>
      </c>
      <c r="Q24" s="21">
        <f t="shared" si="29"/>
        <v>128396.14199999999</v>
      </c>
      <c r="R24" s="13">
        <f t="shared" si="29"/>
        <v>0</v>
      </c>
      <c r="S24" s="28">
        <f t="shared" si="0"/>
        <v>6419807.1000000006</v>
      </c>
      <c r="T24" s="3"/>
    </row>
    <row r="25" spans="1:20" ht="24" customHeight="1" x14ac:dyDescent="0.2">
      <c r="A25" s="53">
        <v>10</v>
      </c>
      <c r="B25" s="51" t="s">
        <v>12</v>
      </c>
      <c r="C25" s="55">
        <v>182961.9</v>
      </c>
      <c r="D25" s="12"/>
      <c r="E25" s="22"/>
      <c r="F25" s="14"/>
      <c r="G25" s="22"/>
      <c r="H25" s="12"/>
      <c r="I25" s="20">
        <v>0.04</v>
      </c>
      <c r="J25" s="12">
        <v>0.04</v>
      </c>
      <c r="K25" s="20">
        <v>0.06</v>
      </c>
      <c r="L25" s="12">
        <v>0.06</v>
      </c>
      <c r="M25" s="20">
        <v>7.0000000000000007E-2</v>
      </c>
      <c r="N25" s="12">
        <v>7.0000000000000007E-2</v>
      </c>
      <c r="O25" s="20">
        <v>0.15</v>
      </c>
      <c r="P25" s="12">
        <v>0.15</v>
      </c>
      <c r="Q25" s="20">
        <v>0.3</v>
      </c>
      <c r="R25" s="12">
        <v>0.06</v>
      </c>
      <c r="S25" s="29">
        <f t="shared" si="0"/>
        <v>1</v>
      </c>
      <c r="T25" s="3"/>
    </row>
    <row r="26" spans="1:20" ht="24" customHeight="1" x14ac:dyDescent="0.2">
      <c r="A26" s="53"/>
      <c r="B26" s="51"/>
      <c r="C26" s="56"/>
      <c r="D26" s="13"/>
      <c r="E26" s="19"/>
      <c r="F26" s="11"/>
      <c r="G26" s="19"/>
      <c r="H26" s="13"/>
      <c r="I26" s="21">
        <f t="shared" ref="I26" si="30">$C$25*I25</f>
        <v>7318.4759999999997</v>
      </c>
      <c r="J26" s="13">
        <f t="shared" ref="J26" si="31">$C$25*J25</f>
        <v>7318.4759999999997</v>
      </c>
      <c r="K26" s="21">
        <f t="shared" ref="K26" si="32">$C$25*K25</f>
        <v>10977.714</v>
      </c>
      <c r="L26" s="13">
        <f t="shared" ref="L26:M26" si="33">$C$25*L25</f>
        <v>10977.714</v>
      </c>
      <c r="M26" s="21">
        <f t="shared" si="33"/>
        <v>12807.333000000001</v>
      </c>
      <c r="N26" s="13">
        <f>$C$25*N25</f>
        <v>12807.333000000001</v>
      </c>
      <c r="O26" s="21">
        <f t="shared" ref="O26:R26" si="34">$C$25*O25</f>
        <v>27444.285</v>
      </c>
      <c r="P26" s="13">
        <f t="shared" si="34"/>
        <v>27444.285</v>
      </c>
      <c r="Q26" s="21">
        <f t="shared" si="34"/>
        <v>54888.57</v>
      </c>
      <c r="R26" s="13">
        <f t="shared" si="34"/>
        <v>10977.714</v>
      </c>
      <c r="S26" s="28">
        <f t="shared" si="0"/>
        <v>182961.9</v>
      </c>
      <c r="T26" s="3"/>
    </row>
    <row r="27" spans="1:20" ht="24" customHeight="1" x14ac:dyDescent="0.2">
      <c r="A27" s="53">
        <v>11</v>
      </c>
      <c r="B27" s="51" t="s">
        <v>13</v>
      </c>
      <c r="C27" s="55">
        <v>32909.24</v>
      </c>
      <c r="D27" s="12"/>
      <c r="E27" s="22"/>
      <c r="F27" s="14"/>
      <c r="G27" s="22"/>
      <c r="H27" s="12"/>
      <c r="I27" s="22"/>
      <c r="J27" s="14"/>
      <c r="K27" s="22"/>
      <c r="L27" s="12"/>
      <c r="M27" s="22"/>
      <c r="N27" s="14"/>
      <c r="O27" s="22"/>
      <c r="P27" s="14"/>
      <c r="Q27" s="20"/>
      <c r="R27" s="12">
        <v>1</v>
      </c>
      <c r="S27" s="29">
        <f t="shared" si="0"/>
        <v>1</v>
      </c>
      <c r="T27" s="3"/>
    </row>
    <row r="28" spans="1:20" ht="24" customHeight="1" x14ac:dyDescent="0.2">
      <c r="A28" s="54"/>
      <c r="B28" s="52"/>
      <c r="C28" s="57"/>
      <c r="D28" s="26"/>
      <c r="E28" s="24"/>
      <c r="F28" s="16"/>
      <c r="G28" s="24"/>
      <c r="H28" s="26"/>
      <c r="I28" s="24"/>
      <c r="J28" s="16"/>
      <c r="K28" s="24"/>
      <c r="L28" s="26"/>
      <c r="M28" s="24"/>
      <c r="N28" s="16"/>
      <c r="O28" s="24"/>
      <c r="P28" s="16"/>
      <c r="Q28" s="25"/>
      <c r="R28" s="13">
        <f>$C$27*R27</f>
        <v>32909.24</v>
      </c>
      <c r="S28" s="30">
        <f t="shared" si="0"/>
        <v>32909.24</v>
      </c>
      <c r="T28" s="3"/>
    </row>
    <row r="29" spans="1:20" ht="40.5" customHeight="1" x14ac:dyDescent="0.2">
      <c r="A29" s="49" t="s">
        <v>31</v>
      </c>
      <c r="B29" s="50"/>
      <c r="C29" s="31">
        <f>C7+C9+C11+C13+C15+C17+C19+C21+C23+C25+C27</f>
        <v>9342239.7400000002</v>
      </c>
      <c r="D29" s="8">
        <f>D28+D26+D24+D22+D20+D18+D16+D14+D12+D10+D8</f>
        <v>540299.76495939726</v>
      </c>
      <c r="E29" s="8">
        <f t="shared" ref="E29:R29" si="35">E28+E26+E24+E22+E20+E18+E16+E14+E12+E10+E8</f>
        <v>683204.98601832672</v>
      </c>
      <c r="F29" s="8">
        <f t="shared" si="35"/>
        <v>666842.2708550361</v>
      </c>
      <c r="G29" s="8">
        <f t="shared" si="35"/>
        <v>828269.91406173061</v>
      </c>
      <c r="H29" s="8">
        <f t="shared" si="35"/>
        <v>828269.91406173061</v>
      </c>
      <c r="I29" s="8">
        <f t="shared" si="35"/>
        <v>1192331.2743450287</v>
      </c>
      <c r="J29" s="8">
        <f t="shared" si="35"/>
        <v>1192331.2743450287</v>
      </c>
      <c r="K29" s="8">
        <f t="shared" si="35"/>
        <v>840435.94201167452</v>
      </c>
      <c r="L29" s="8">
        <f t="shared" si="35"/>
        <v>627130.66003847646</v>
      </c>
      <c r="M29" s="8">
        <f t="shared" si="35"/>
        <v>577331.14946544857</v>
      </c>
      <c r="N29" s="8">
        <f t="shared" si="35"/>
        <v>506141.01446878148</v>
      </c>
      <c r="O29" s="8">
        <f t="shared" si="35"/>
        <v>367798.16080995579</v>
      </c>
      <c r="P29" s="8">
        <f t="shared" si="35"/>
        <v>225417.89081662172</v>
      </c>
      <c r="Q29" s="8">
        <f t="shared" si="35"/>
        <v>204005.77879346278</v>
      </c>
      <c r="R29" s="8">
        <f t="shared" si="35"/>
        <v>62429.744949299667</v>
      </c>
      <c r="S29" s="8">
        <f>S28+S26+S24+S22+S20+S18+S16+S14+S12+S10+S8</f>
        <v>9342239.7400000021</v>
      </c>
      <c r="T29" s="3"/>
    </row>
    <row r="30" spans="1:20" x14ac:dyDescent="0.2">
      <c r="C30" s="7"/>
      <c r="F30" s="3"/>
      <c r="J30" s="3"/>
      <c r="N30" s="3"/>
      <c r="S30" s="3"/>
      <c r="T30" s="3"/>
    </row>
    <row r="31" spans="1:20" x14ac:dyDescent="0.2">
      <c r="S31" s="4"/>
    </row>
    <row r="34" spans="3:18" ht="51" customHeight="1" x14ac:dyDescent="0.2">
      <c r="C34" s="7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</sheetData>
  <autoFilter ref="A6:U28" xr:uid="{FF4B0E60-7316-48C7-8954-83C0EDF825EB}"/>
  <mergeCells count="36">
    <mergeCell ref="A1:S1"/>
    <mergeCell ref="Q2:S5"/>
    <mergeCell ref="C17:C18"/>
    <mergeCell ref="B7:B8"/>
    <mergeCell ref="A7:A8"/>
    <mergeCell ref="A9:A10"/>
    <mergeCell ref="A11:A12"/>
    <mergeCell ref="B9:B10"/>
    <mergeCell ref="B11:B12"/>
    <mergeCell ref="C27:C28"/>
    <mergeCell ref="C7:C8"/>
    <mergeCell ref="C9:C10"/>
    <mergeCell ref="C11:C12"/>
    <mergeCell ref="C13:C14"/>
    <mergeCell ref="C15:C16"/>
    <mergeCell ref="B23:B24"/>
    <mergeCell ref="C19:C20"/>
    <mergeCell ref="C21:C22"/>
    <mergeCell ref="C23:C24"/>
    <mergeCell ref="C25:C26"/>
    <mergeCell ref="A29:B29"/>
    <mergeCell ref="B25:B26"/>
    <mergeCell ref="B27:B28"/>
    <mergeCell ref="A13:A14"/>
    <mergeCell ref="A15:A16"/>
    <mergeCell ref="A17:A18"/>
    <mergeCell ref="A19:A20"/>
    <mergeCell ref="A21:A22"/>
    <mergeCell ref="A23:A24"/>
    <mergeCell ref="A25:A26"/>
    <mergeCell ref="A27:A28"/>
    <mergeCell ref="B13:B14"/>
    <mergeCell ref="B15:B16"/>
    <mergeCell ref="B17:B18"/>
    <mergeCell ref="B19:B20"/>
    <mergeCell ref="B21:B22"/>
  </mergeCells>
  <phoneticPr fontId="5" type="noConversion"/>
  <pageMargins left="0.51181102362204722" right="0.51181102362204722" top="0.39370078740157483" bottom="0.39370078740157483" header="0.51181102362204722" footer="0.51181102362204722"/>
  <pageSetup paperSize="9" scale="28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2022-07-11T19:52:10Z</dcterms:created>
  <dcterms:modified xsi:type="dcterms:W3CDTF">2023-06-01T16:12:03Z</dcterms:modified>
</cp:coreProperties>
</file>