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2 - VALE DO REGINALDO II\"/>
    </mc:Choice>
  </mc:AlternateContent>
  <xr:revisionPtr revIDLastSave="0" documentId="13_ncr:1_{85144915-6BD1-4E6F-A9BD-108759056AFF}" xr6:coauthVersionLast="47" xr6:coauthVersionMax="47" xr10:uidLastSave="{00000000-0000-0000-0000-000000000000}"/>
  <bookViews>
    <workbookView xWindow="-120" yWindow="-120" windowWidth="20730" windowHeight="11160" xr2:uid="{B226E96A-3139-41C1-9D89-EC9AE306D0A6}"/>
  </bookViews>
  <sheets>
    <sheet name="CRONOGRAMA" sheetId="1" r:id="rId1"/>
  </sheets>
  <definedNames>
    <definedName name="_xlnm._FilterDatabase" localSheetId="0" hidden="1">CRONOGRAMA!$A$6:$U$29</definedName>
    <definedName name="_xlnm.Print_Area" localSheetId="0">CRONOGRAMA!$A$1:$S$30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29" i="1"/>
  <c r="E25" i="1"/>
  <c r="F25" i="1"/>
  <c r="D23" i="1"/>
  <c r="E23" i="1"/>
  <c r="F23" i="1"/>
  <c r="D21" i="1"/>
  <c r="E21" i="1"/>
  <c r="F21" i="1"/>
  <c r="D19" i="1"/>
  <c r="E19" i="1"/>
  <c r="F19" i="1"/>
  <c r="D17" i="1"/>
  <c r="E17" i="1"/>
  <c r="F17" i="1"/>
  <c r="H15" i="1"/>
  <c r="I15" i="1"/>
  <c r="J15" i="1"/>
  <c r="K15" i="1"/>
  <c r="L15" i="1"/>
  <c r="M15" i="1"/>
  <c r="N15" i="1"/>
  <c r="O15" i="1"/>
  <c r="P15" i="1"/>
  <c r="Q15" i="1"/>
  <c r="R15" i="1"/>
  <c r="D15" i="1"/>
  <c r="E15" i="1"/>
  <c r="F15" i="1"/>
  <c r="G15" i="1"/>
  <c r="S10" i="1"/>
  <c r="D9" i="1"/>
  <c r="S9" i="1" s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D13" i="1"/>
  <c r="G17" i="1"/>
  <c r="H17" i="1"/>
  <c r="I17" i="1"/>
  <c r="G19" i="1"/>
  <c r="H19" i="1"/>
  <c r="I19" i="1"/>
  <c r="J19" i="1"/>
  <c r="K19" i="1"/>
  <c r="L19" i="1"/>
  <c r="M19" i="1"/>
  <c r="N19" i="1"/>
  <c r="O19" i="1"/>
  <c r="P19" i="1"/>
  <c r="G21" i="1"/>
  <c r="H21" i="1"/>
  <c r="I21" i="1"/>
  <c r="J21" i="1"/>
  <c r="K21" i="1"/>
  <c r="L21" i="1"/>
  <c r="M21" i="1"/>
  <c r="N21" i="1"/>
  <c r="O21" i="1"/>
  <c r="P21" i="1"/>
  <c r="Q21" i="1"/>
  <c r="R21" i="1"/>
  <c r="G23" i="1"/>
  <c r="H23" i="1"/>
  <c r="I23" i="1"/>
  <c r="J23" i="1"/>
  <c r="K23" i="1"/>
  <c r="L23" i="1"/>
  <c r="M23" i="1"/>
  <c r="N23" i="1"/>
  <c r="O23" i="1"/>
  <c r="P23" i="1"/>
  <c r="Q23" i="1"/>
  <c r="R23" i="1"/>
  <c r="G25" i="1"/>
  <c r="H25" i="1"/>
  <c r="I25" i="1"/>
  <c r="J25" i="1"/>
  <c r="K25" i="1"/>
  <c r="L25" i="1"/>
  <c r="M25" i="1"/>
  <c r="N25" i="1"/>
  <c r="O25" i="1"/>
  <c r="P25" i="1"/>
  <c r="Q25" i="1"/>
  <c r="R25" i="1"/>
  <c r="I27" i="1"/>
  <c r="J27" i="1"/>
  <c r="K27" i="1"/>
  <c r="L27" i="1"/>
  <c r="M27" i="1"/>
  <c r="N27" i="1"/>
  <c r="O27" i="1"/>
  <c r="P27" i="1"/>
  <c r="Q27" i="1"/>
  <c r="R27" i="1"/>
  <c r="C30" i="1" l="1"/>
  <c r="S8" i="1"/>
  <c r="S28" i="1" l="1"/>
  <c r="S26" i="1"/>
  <c r="S24" i="1"/>
  <c r="S25" i="1" s="1"/>
  <c r="S22" i="1"/>
  <c r="S20" i="1"/>
  <c r="S18" i="1"/>
  <c r="S16" i="1"/>
  <c r="S14" i="1"/>
  <c r="S12" i="1"/>
  <c r="S29" i="1" l="1"/>
  <c r="S27" i="1"/>
  <c r="S19" i="1"/>
  <c r="S17" i="1" l="1"/>
  <c r="S23" i="1"/>
  <c r="S21" i="1" l="1"/>
  <c r="D30" i="1" l="1"/>
  <c r="S13" i="1" l="1"/>
  <c r="S15" i="1"/>
  <c r="G30" i="1" l="1"/>
  <c r="O30" i="1"/>
  <c r="N30" i="1"/>
  <c r="F30" i="1"/>
  <c r="M30" i="1"/>
  <c r="K30" i="1"/>
  <c r="R30" i="1"/>
  <c r="J30" i="1"/>
  <c r="L30" i="1"/>
  <c r="Q30" i="1"/>
  <c r="I30" i="1"/>
  <c r="P30" i="1"/>
  <c r="H30" i="1"/>
  <c r="E30" i="1"/>
  <c r="S11" i="1" l="1"/>
  <c r="S30" i="1" s="1"/>
  <c r="S7" i="1" l="1"/>
</calcChain>
</file>

<file path=xl/sharedStrings.xml><?xml version="1.0" encoding="utf-8"?>
<sst xmlns="http://schemas.openxmlformats.org/spreadsheetml/2006/main" count="41" uniqueCount="41">
  <si>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</si>
  <si>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</si>
  <si>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</si>
  <si>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</si>
  <si>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</si>
  <si>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</si>
  <si>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</si>
  <si>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</si>
  <si>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</si>
  <si>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</si>
  <si>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</si>
  <si>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</si>
  <si>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</si>
  <si>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</si>
  <si>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</si>
  <si>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</si>
  <si>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</si>
  <si>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</si>
  <si>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</si>
  <si>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</si>
  <si>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</si>
  <si>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</si>
  <si>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</si>
  <si>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</si>
  <si>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</si>
  <si>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</si>
  <si>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</si>
  <si>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</si>
  <si>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</si>
  <si>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</si>
  <si>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</si>
  <si>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</si>
  <si>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</si>
  <si>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</si>
  <si>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</si>
  <si>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UNIDADES (M2) </t>
    </r>
    <r>
      <rPr>
        <sz val="12"/>
        <rFont val="Arial"/>
        <family val="2"/>
      </rPr>
      <t>: 2760,00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</si>
  <si>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</si>
  <si>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</si>
  <si>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>DESCRIÇÃO:</t>
    </r>
    <r>
      <rPr>
        <sz val="12"/>
        <rFont val="Arial"/>
        <family val="2"/>
      </rPr>
      <t xml:space="preserve"> OBRA DE ESTABILIDADE E DRENAGEM DA ENCOSTA DO VALE DO REGINALDO II</t>
    </r>
  </si>
  <si>
    <r>
      <t>DATA: 01</t>
    </r>
    <r>
      <rPr>
        <sz val="12"/>
        <rFont val="Arial"/>
        <family val="2"/>
      </rPr>
      <t>/06/2023</t>
    </r>
  </si>
  <si>
    <r>
      <t>BANCO:</t>
    </r>
    <r>
      <rPr>
        <sz val="12"/>
        <rFont val="Arial"/>
        <family val="2"/>
      </rPr>
      <t xml:space="preserve"> SINAPI - 04/2023 - Alagoas
SBC - 04/2023 - Alagoas
SICRO3 - 01/2023 - Alagoas
ORSE - 03/2023 - Sergipe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</si>
</sst>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U35"/>
  <sheetViews>
    <sheetView tabSelected="1" showOutlineSymbols="0" showWhiteSpace="0" view="pageBreakPreview" zoomScale="70" zoomScaleNormal="53" zoomScaleSheetLayoutView="70" workbookViewId="0">
      <pane xSplit="3" ySplit="6" topLeftCell="N7" activePane="bottomRight" state="frozen"/>
      <selection pane="topRight" activeCell="D1" sqref="D1"/>
      <selection pane="bottomLeft" activeCell="A7" sqref="A7"/>
      <selection pane="bottomRight" activeCell="Q6" sqref="Q6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4" bestFit="1" customWidth="1"/>
    <col min="20" max="20" width="15.625" bestFit="1" customWidth="1"/>
    <col min="22" max="22" width="17" bestFit="1" customWidth="1"/>
  </cols>
  <sheetData>
    <row r="1" spans="1:21" ht="38.25" customHeight="1" x14ac:dyDescent="0.2">
      <c r="A1" s="49" t="s">
        <v>30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1"/>
    </row>
    <row r="2" spans="1:21" ht="24.95" customHeight="1" x14ac:dyDescent="0.2">
      <c r="A2" s="1"/>
      <c r="B2" s="9"/>
      <c r="C2" s="38" t="s">
        <v>36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39</v>
      </c>
      <c r="P2" s="39"/>
      <c r="Q2" s="52" t="s">
        <v>40</v>
      </c>
      <c r="R2" s="53"/>
      <c r="S2" s="54"/>
    </row>
    <row r="3" spans="1:21" ht="25.5" customHeight="1" x14ac:dyDescent="0.2">
      <c r="A3" s="1"/>
      <c r="B3" s="9"/>
      <c r="C3" s="38" t="s">
        <v>38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32</v>
      </c>
      <c r="P3" s="42"/>
      <c r="Q3" s="55"/>
      <c r="R3" s="56"/>
      <c r="S3" s="57"/>
    </row>
    <row r="4" spans="1:21" ht="24.95" customHeight="1" x14ac:dyDescent="0.2">
      <c r="A4" s="1"/>
      <c r="B4" s="9"/>
      <c r="C4" s="38" t="s">
        <v>37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33</v>
      </c>
      <c r="P4" s="42"/>
      <c r="Q4" s="55"/>
      <c r="R4" s="56"/>
      <c r="S4" s="57"/>
    </row>
    <row r="5" spans="1:21" ht="24.95" customHeight="1" x14ac:dyDescent="0.2">
      <c r="A5" s="45"/>
      <c r="B5" s="46"/>
      <c r="C5" s="38" t="s">
        <v>35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34</v>
      </c>
      <c r="P5" s="44"/>
      <c r="Q5" s="58"/>
      <c r="R5" s="59"/>
      <c r="S5" s="60"/>
    </row>
    <row r="6" spans="1:21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5" t="s">
        <v>2</v>
      </c>
    </row>
    <row r="7" spans="1:21" ht="24" customHeight="1" x14ac:dyDescent="0.2">
      <c r="A7" s="6">
        <v>1</v>
      </c>
      <c r="B7" s="35"/>
      <c r="C7" s="36"/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8">
        <f>S9+S11+S13</f>
        <v>969001.59999999986</v>
      </c>
      <c r="T7" s="3"/>
    </row>
    <row r="8" spans="1:21" ht="24" customHeight="1" x14ac:dyDescent="0.2">
      <c r="A8" s="68">
        <v>1</v>
      </c>
      <c r="B8" s="66" t="s">
        <v>3</v>
      </c>
      <c r="C8" s="62">
        <v>23318.71</v>
      </c>
      <c r="D8" s="18">
        <v>0.5</v>
      </c>
      <c r="E8" s="18"/>
      <c r="F8" s="18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>
        <v>0.5</v>
      </c>
      <c r="S8" s="31">
        <f>SUM(D8:R8)</f>
        <v>1</v>
      </c>
      <c r="T8" s="3"/>
    </row>
    <row r="9" spans="1:21" ht="24" customHeight="1" x14ac:dyDescent="0.2">
      <c r="A9" s="61"/>
      <c r="B9" s="67"/>
      <c r="C9" s="63"/>
      <c r="D9" s="16">
        <f>$C$8*D8</f>
        <v>11659.355</v>
      </c>
      <c r="E9" s="16"/>
      <c r="F9" s="16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6">
        <f>$C$8*R8</f>
        <v>11659.355</v>
      </c>
      <c r="S9" s="32">
        <f>SUM(D9:R9)</f>
        <v>23318.71</v>
      </c>
      <c r="T9" s="3"/>
      <c r="U9" s="3"/>
    </row>
    <row r="10" spans="1:21" ht="24" customHeight="1" x14ac:dyDescent="0.2">
      <c r="A10" s="61">
        <v>2</v>
      </c>
      <c r="B10" s="67" t="s">
        <v>4</v>
      </c>
      <c r="C10" s="64">
        <v>682570.8</v>
      </c>
      <c r="D10" s="15">
        <v>8.4270481386573379E-2</v>
      </c>
      <c r="E10" s="15">
        <v>8.5735721230372319E-2</v>
      </c>
      <c r="F10" s="15">
        <v>7.3133704308909156E-2</v>
      </c>
      <c r="G10" s="24">
        <v>8.5089225677164468E-2</v>
      </c>
      <c r="H10" s="15">
        <v>8.5089225677164468E-2</v>
      </c>
      <c r="I10" s="24">
        <v>0.12001339075986059</v>
      </c>
      <c r="J10" s="15">
        <v>0.12001339075986059</v>
      </c>
      <c r="K10" s="24">
        <v>8.5953779158552318E-2</v>
      </c>
      <c r="L10" s="15">
        <v>6.5386402379026973E-2</v>
      </c>
      <c r="M10" s="24">
        <v>5.8303164523261744E-2</v>
      </c>
      <c r="N10" s="15">
        <v>5.1433605304240883E-2</v>
      </c>
      <c r="O10" s="24">
        <v>3.6990853314827786E-2</v>
      </c>
      <c r="P10" s="15">
        <v>2.3251734876786098E-2</v>
      </c>
      <c r="Q10" s="24">
        <v>1.8185788477592512E-2</v>
      </c>
      <c r="R10" s="15">
        <v>7.1495321658067599E-3</v>
      </c>
      <c r="S10" s="33">
        <f t="shared" ref="S10" si="0">SUM(D10:R10)</f>
        <v>1.0000000000000002</v>
      </c>
      <c r="T10" s="3"/>
    </row>
    <row r="11" spans="1:21" ht="24" customHeight="1" x14ac:dyDescent="0.2">
      <c r="A11" s="61"/>
      <c r="B11" s="67"/>
      <c r="C11" s="63"/>
      <c r="D11" s="16">
        <f>$C$10*D10</f>
        <v>57520.569896418507</v>
      </c>
      <c r="E11" s="16">
        <f t="shared" ref="E11:R11" si="1">$C$10*E10</f>
        <v>58520.699828792225</v>
      </c>
      <c r="F11" s="16">
        <f t="shared" si="1"/>
        <v>49918.931057095571</v>
      </c>
      <c r="G11" s="16">
        <f t="shared" si="1"/>
        <v>58079.420841842693</v>
      </c>
      <c r="H11" s="16">
        <f t="shared" si="1"/>
        <v>58079.420841842693</v>
      </c>
      <c r="I11" s="16">
        <f t="shared" si="1"/>
        <v>81917.63614167065</v>
      </c>
      <c r="J11" s="16">
        <f t="shared" si="1"/>
        <v>81917.63614167065</v>
      </c>
      <c r="K11" s="16">
        <f t="shared" si="1"/>
        <v>58669.539803276384</v>
      </c>
      <c r="L11" s="16">
        <f t="shared" si="1"/>
        <v>44630.848980974348</v>
      </c>
      <c r="M11" s="16">
        <f t="shared" si="1"/>
        <v>39796.037651174389</v>
      </c>
      <c r="N11" s="16">
        <f t="shared" si="1"/>
        <v>35107.077119399946</v>
      </c>
      <c r="O11" s="16">
        <f t="shared" si="1"/>
        <v>25248.876339784656</v>
      </c>
      <c r="P11" s="16">
        <f t="shared" si="1"/>
        <v>15870.955276235789</v>
      </c>
      <c r="Q11" s="16">
        <f t="shared" si="1"/>
        <v>12413.088189781103</v>
      </c>
      <c r="R11" s="16">
        <f t="shared" si="1"/>
        <v>4880.0618900404534</v>
      </c>
      <c r="S11" s="32">
        <f t="shared" ref="S11:S24" si="2">SUM(D11:R11)</f>
        <v>682570.79999999993</v>
      </c>
      <c r="T11" s="3"/>
    </row>
    <row r="12" spans="1:21" ht="24" customHeight="1" x14ac:dyDescent="0.2">
      <c r="A12" s="61">
        <v>3</v>
      </c>
      <c r="B12" s="67" t="s">
        <v>5</v>
      </c>
      <c r="C12" s="64">
        <v>263112.08999999997</v>
      </c>
      <c r="D12" s="15">
        <v>1</v>
      </c>
      <c r="E12" s="15"/>
      <c r="F12" s="15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33">
        <f t="shared" si="2"/>
        <v>1</v>
      </c>
      <c r="T12" s="3"/>
      <c r="U12" s="2"/>
    </row>
    <row r="13" spans="1:21" ht="24" customHeight="1" x14ac:dyDescent="0.2">
      <c r="A13" s="69"/>
      <c r="B13" s="70"/>
      <c r="C13" s="65"/>
      <c r="D13" s="47">
        <f>$C$12*D12</f>
        <v>263112.08999999997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8">
        <f t="shared" si="2"/>
        <v>263112.08999999997</v>
      </c>
      <c r="T13" s="3"/>
    </row>
    <row r="14" spans="1:21" ht="24" customHeight="1" x14ac:dyDescent="0.2">
      <c r="A14" s="61">
        <v>4</v>
      </c>
      <c r="B14" s="67" t="s">
        <v>6</v>
      </c>
      <c r="C14" s="64">
        <v>11968</v>
      </c>
      <c r="D14" s="17">
        <v>0.1</v>
      </c>
      <c r="E14" s="17">
        <v>0.06</v>
      </c>
      <c r="F14" s="17">
        <v>0.06</v>
      </c>
      <c r="G14" s="24">
        <v>0.06</v>
      </c>
      <c r="H14" s="17">
        <v>0.06</v>
      </c>
      <c r="I14" s="26">
        <v>0.06</v>
      </c>
      <c r="J14" s="17">
        <v>0.06</v>
      </c>
      <c r="K14" s="26">
        <v>0.06</v>
      </c>
      <c r="L14" s="15">
        <v>0.08</v>
      </c>
      <c r="M14" s="26">
        <v>0.08</v>
      </c>
      <c r="N14" s="17">
        <v>0.08</v>
      </c>
      <c r="O14" s="26">
        <v>0.06</v>
      </c>
      <c r="P14" s="17">
        <v>0.06</v>
      </c>
      <c r="Q14" s="24">
        <v>0.06</v>
      </c>
      <c r="R14" s="17">
        <v>0.06</v>
      </c>
      <c r="S14" s="33">
        <f t="shared" si="2"/>
        <v>1</v>
      </c>
      <c r="T14" s="3"/>
    </row>
    <row r="15" spans="1:21" ht="24" customHeight="1" x14ac:dyDescent="0.2">
      <c r="A15" s="61"/>
      <c r="B15" s="67"/>
      <c r="C15" s="63"/>
      <c r="D15" s="16">
        <f t="shared" ref="D15:F15" si="3">$C$14*D14</f>
        <v>1196.8</v>
      </c>
      <c r="E15" s="16">
        <f t="shared" si="3"/>
        <v>718.07999999999993</v>
      </c>
      <c r="F15" s="16">
        <f t="shared" si="3"/>
        <v>718.07999999999993</v>
      </c>
      <c r="G15" s="16">
        <f>$C$14*G14</f>
        <v>718.07999999999993</v>
      </c>
      <c r="H15" s="16">
        <f t="shared" ref="H15" si="4">$C$14*H14</f>
        <v>718.07999999999993</v>
      </c>
      <c r="I15" s="16">
        <f t="shared" ref="I15" si="5">$C$14*I14</f>
        <v>718.07999999999993</v>
      </c>
      <c r="J15" s="16">
        <f t="shared" ref="J15:K15" si="6">$C$14*J14</f>
        <v>718.07999999999993</v>
      </c>
      <c r="K15" s="16">
        <f t="shared" si="6"/>
        <v>718.07999999999993</v>
      </c>
      <c r="L15" s="16">
        <f t="shared" ref="L15" si="7">$C$14*L14</f>
        <v>957.44</v>
      </c>
      <c r="M15" s="16">
        <f t="shared" ref="M15" si="8">$C$14*M14</f>
        <v>957.44</v>
      </c>
      <c r="N15" s="16">
        <f t="shared" ref="N15:O15" si="9">$C$14*N14</f>
        <v>957.44</v>
      </c>
      <c r="O15" s="16">
        <f t="shared" si="9"/>
        <v>718.07999999999993</v>
      </c>
      <c r="P15" s="16">
        <f t="shared" ref="P15" si="10">$C$14*P14</f>
        <v>718.07999999999993</v>
      </c>
      <c r="Q15" s="16">
        <f t="shared" ref="Q15" si="11">$C$14*Q14</f>
        <v>718.07999999999993</v>
      </c>
      <c r="R15" s="16">
        <f t="shared" ref="R15" si="12">$C$14*R14</f>
        <v>718.07999999999993</v>
      </c>
      <c r="S15" s="32">
        <f t="shared" si="2"/>
        <v>11968</v>
      </c>
      <c r="T15" s="3"/>
    </row>
    <row r="16" spans="1:21" ht="24" customHeight="1" x14ac:dyDescent="0.2">
      <c r="A16" s="61">
        <v>5</v>
      </c>
      <c r="B16" s="67" t="s">
        <v>7</v>
      </c>
      <c r="C16" s="64">
        <v>231763.43999999997</v>
      </c>
      <c r="D16" s="17">
        <v>0.3</v>
      </c>
      <c r="E16" s="17">
        <v>0.6</v>
      </c>
      <c r="F16" s="17">
        <v>0.1</v>
      </c>
      <c r="G16" s="24"/>
      <c r="H16" s="17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33">
        <f t="shared" si="2"/>
        <v>0.99999999999999989</v>
      </c>
      <c r="T16" s="3"/>
    </row>
    <row r="17" spans="1:20" ht="24" customHeight="1" x14ac:dyDescent="0.2">
      <c r="A17" s="61"/>
      <c r="B17" s="67"/>
      <c r="C17" s="63"/>
      <c r="D17" s="16">
        <f t="shared" ref="D17:F17" si="13">$C$16*D16</f>
        <v>69529.031999999992</v>
      </c>
      <c r="E17" s="16">
        <f t="shared" si="13"/>
        <v>139058.06399999998</v>
      </c>
      <c r="F17" s="16">
        <f t="shared" si="13"/>
        <v>23176.343999999997</v>
      </c>
      <c r="G17" s="25">
        <f>$C$16*G16</f>
        <v>0</v>
      </c>
      <c r="H17" s="16">
        <f t="shared" ref="H17:I17" si="14">$C$16*H16</f>
        <v>0</v>
      </c>
      <c r="I17" s="25">
        <f t="shared" si="14"/>
        <v>0</v>
      </c>
      <c r="J17" s="16"/>
      <c r="K17" s="25"/>
      <c r="L17" s="16"/>
      <c r="M17" s="25"/>
      <c r="N17" s="16"/>
      <c r="O17" s="25"/>
      <c r="P17" s="16"/>
      <c r="Q17" s="25"/>
      <c r="R17" s="16"/>
      <c r="S17" s="32">
        <f t="shared" si="2"/>
        <v>231763.43999999994</v>
      </c>
      <c r="T17" s="3"/>
    </row>
    <row r="18" spans="1:20" ht="24" customHeight="1" x14ac:dyDescent="0.2">
      <c r="A18" s="61">
        <v>6</v>
      </c>
      <c r="B18" s="67" t="s">
        <v>8</v>
      </c>
      <c r="C18" s="64">
        <v>215392.06</v>
      </c>
      <c r="D18" s="15">
        <v>0.45</v>
      </c>
      <c r="E18" s="15">
        <v>0.1</v>
      </c>
      <c r="F18" s="15">
        <v>0.05</v>
      </c>
      <c r="G18" s="26">
        <v>0.05</v>
      </c>
      <c r="H18" s="15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>
        <v>0.05</v>
      </c>
      <c r="O18" s="26"/>
      <c r="P18" s="17"/>
      <c r="Q18" s="24"/>
      <c r="R18" s="17"/>
      <c r="S18" s="33">
        <f t="shared" si="2"/>
        <v>1.0000000000000004</v>
      </c>
      <c r="T18" s="3"/>
    </row>
    <row r="19" spans="1:20" ht="24" customHeight="1" x14ac:dyDescent="0.2">
      <c r="A19" s="61"/>
      <c r="B19" s="67"/>
      <c r="C19" s="63"/>
      <c r="D19" s="16">
        <f t="shared" ref="D19:F19" si="15">$C$18*D18</f>
        <v>96926.426999999996</v>
      </c>
      <c r="E19" s="16">
        <f t="shared" si="15"/>
        <v>21539.206000000002</v>
      </c>
      <c r="F19" s="16">
        <f t="shared" si="15"/>
        <v>10769.603000000001</v>
      </c>
      <c r="G19" s="25">
        <f>$C$18*G18</f>
        <v>10769.603000000001</v>
      </c>
      <c r="H19" s="16">
        <f>$C$18*H18</f>
        <v>10769.603000000001</v>
      </c>
      <c r="I19" s="25">
        <f t="shared" ref="I19:P19" si="16">$C$18*I18</f>
        <v>10769.603000000001</v>
      </c>
      <c r="J19" s="16">
        <f t="shared" si="16"/>
        <v>10769.603000000001</v>
      </c>
      <c r="K19" s="25">
        <f t="shared" si="16"/>
        <v>10769.603000000001</v>
      </c>
      <c r="L19" s="16">
        <f t="shared" si="16"/>
        <v>10769.603000000001</v>
      </c>
      <c r="M19" s="25">
        <f t="shared" si="16"/>
        <v>10769.603000000001</v>
      </c>
      <c r="N19" s="16">
        <f t="shared" si="16"/>
        <v>10769.603000000001</v>
      </c>
      <c r="O19" s="25">
        <f t="shared" si="16"/>
        <v>0</v>
      </c>
      <c r="P19" s="16">
        <f t="shared" si="16"/>
        <v>0</v>
      </c>
      <c r="Q19" s="25"/>
      <c r="R19" s="14"/>
      <c r="S19" s="32">
        <f t="shared" si="2"/>
        <v>215392.06000000003</v>
      </c>
      <c r="T19" s="3"/>
    </row>
    <row r="20" spans="1:20" ht="24" customHeight="1" x14ac:dyDescent="0.2">
      <c r="A20" s="61">
        <v>7</v>
      </c>
      <c r="B20" s="67" t="s">
        <v>9</v>
      </c>
      <c r="C20" s="64">
        <v>134966.37</v>
      </c>
      <c r="D20" s="15">
        <v>0.4</v>
      </c>
      <c r="E20" s="15">
        <v>0.4</v>
      </c>
      <c r="F20" s="15">
        <v>0.2</v>
      </c>
      <c r="G20" s="24"/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33">
        <f t="shared" si="2"/>
        <v>1</v>
      </c>
      <c r="T20" s="3"/>
    </row>
    <row r="21" spans="1:20" ht="24" customHeight="1" x14ac:dyDescent="0.2">
      <c r="A21" s="61"/>
      <c r="B21" s="67"/>
      <c r="C21" s="63"/>
      <c r="D21" s="16">
        <f t="shared" ref="D21:F21" si="17">$C$20*D20</f>
        <v>53986.548000000003</v>
      </c>
      <c r="E21" s="16">
        <f t="shared" si="17"/>
        <v>53986.548000000003</v>
      </c>
      <c r="F21" s="16">
        <f t="shared" si="17"/>
        <v>26993.274000000001</v>
      </c>
      <c r="G21" s="25">
        <f>$C$20*G20</f>
        <v>0</v>
      </c>
      <c r="H21" s="16">
        <f t="shared" ref="H21:R21" si="18">$C$20*H20</f>
        <v>0</v>
      </c>
      <c r="I21" s="25">
        <f t="shared" si="18"/>
        <v>0</v>
      </c>
      <c r="J21" s="16">
        <f t="shared" si="18"/>
        <v>0</v>
      </c>
      <c r="K21" s="25">
        <f t="shared" si="18"/>
        <v>0</v>
      </c>
      <c r="L21" s="16">
        <f t="shared" si="18"/>
        <v>0</v>
      </c>
      <c r="M21" s="25">
        <f t="shared" si="18"/>
        <v>0</v>
      </c>
      <c r="N21" s="16">
        <f t="shared" si="18"/>
        <v>0</v>
      </c>
      <c r="O21" s="25">
        <f t="shared" si="18"/>
        <v>0</v>
      </c>
      <c r="P21" s="16">
        <f t="shared" si="18"/>
        <v>0</v>
      </c>
      <c r="Q21" s="25">
        <f t="shared" si="18"/>
        <v>0</v>
      </c>
      <c r="R21" s="16">
        <f t="shared" si="18"/>
        <v>0</v>
      </c>
      <c r="S21" s="32">
        <f t="shared" si="2"/>
        <v>134966.37</v>
      </c>
      <c r="T21" s="3"/>
    </row>
    <row r="22" spans="1:20" ht="24" customHeight="1" x14ac:dyDescent="0.2">
      <c r="A22" s="61">
        <v>8</v>
      </c>
      <c r="B22" s="67" t="s">
        <v>10</v>
      </c>
      <c r="C22" s="64">
        <v>839959.16</v>
      </c>
      <c r="D22" s="15"/>
      <c r="E22" s="15">
        <v>0.1</v>
      </c>
      <c r="F22" s="15">
        <v>0.1</v>
      </c>
      <c r="G22" s="24">
        <v>0.1</v>
      </c>
      <c r="H22" s="15">
        <v>0.1</v>
      </c>
      <c r="I22" s="24">
        <v>0.1</v>
      </c>
      <c r="J22" s="15">
        <v>0.1</v>
      </c>
      <c r="K22" s="24">
        <v>0.1</v>
      </c>
      <c r="L22" s="15">
        <v>0.1</v>
      </c>
      <c r="M22" s="24">
        <v>0.05</v>
      </c>
      <c r="N22" s="15">
        <v>0.05</v>
      </c>
      <c r="O22" s="24">
        <v>0.05</v>
      </c>
      <c r="P22" s="15">
        <v>0.05</v>
      </c>
      <c r="Q22" s="24"/>
      <c r="R22" s="15"/>
      <c r="S22" s="33">
        <f t="shared" si="2"/>
        <v>1</v>
      </c>
      <c r="T22" s="3"/>
    </row>
    <row r="23" spans="1:20" ht="24" customHeight="1" x14ac:dyDescent="0.2">
      <c r="A23" s="61"/>
      <c r="B23" s="67"/>
      <c r="C23" s="63"/>
      <c r="D23" s="16">
        <f t="shared" ref="D23:F23" si="19">$C$22*D22</f>
        <v>0</v>
      </c>
      <c r="E23" s="16">
        <f t="shared" si="19"/>
        <v>83995.916000000012</v>
      </c>
      <c r="F23" s="16">
        <f t="shared" si="19"/>
        <v>83995.916000000012</v>
      </c>
      <c r="G23" s="25">
        <f>$C$22*G22</f>
        <v>83995.916000000012</v>
      </c>
      <c r="H23" s="16">
        <f t="shared" ref="H23:R23" si="20">$C$22*H22</f>
        <v>83995.916000000012</v>
      </c>
      <c r="I23" s="25">
        <f t="shared" si="20"/>
        <v>83995.916000000012</v>
      </c>
      <c r="J23" s="16">
        <f t="shared" si="20"/>
        <v>83995.916000000012</v>
      </c>
      <c r="K23" s="25">
        <f t="shared" si="20"/>
        <v>83995.916000000012</v>
      </c>
      <c r="L23" s="16">
        <f t="shared" si="20"/>
        <v>83995.916000000012</v>
      </c>
      <c r="M23" s="25">
        <f t="shared" si="20"/>
        <v>41997.958000000006</v>
      </c>
      <c r="N23" s="16">
        <f t="shared" si="20"/>
        <v>41997.958000000006</v>
      </c>
      <c r="O23" s="25">
        <f t="shared" si="20"/>
        <v>41997.958000000006</v>
      </c>
      <c r="P23" s="16">
        <f t="shared" si="20"/>
        <v>41997.958000000006</v>
      </c>
      <c r="Q23" s="25">
        <f t="shared" si="20"/>
        <v>0</v>
      </c>
      <c r="R23" s="16">
        <f t="shared" si="20"/>
        <v>0</v>
      </c>
      <c r="S23" s="32">
        <f t="shared" si="2"/>
        <v>839959.16</v>
      </c>
      <c r="T23" s="3"/>
    </row>
    <row r="24" spans="1:20" ht="24" customHeight="1" x14ac:dyDescent="0.2">
      <c r="A24" s="61">
        <v>9</v>
      </c>
      <c r="B24" s="67" t="s">
        <v>11</v>
      </c>
      <c r="C24" s="64">
        <v>3942680.1199999996</v>
      </c>
      <c r="D24" s="15"/>
      <c r="E24" s="15">
        <v>0.05</v>
      </c>
      <c r="F24" s="15">
        <v>7.0000000000000007E-2</v>
      </c>
      <c r="G24" s="24">
        <v>0.1</v>
      </c>
      <c r="H24" s="15">
        <v>0.1</v>
      </c>
      <c r="I24" s="24">
        <v>0.15</v>
      </c>
      <c r="J24" s="15">
        <v>0.15</v>
      </c>
      <c r="K24" s="24">
        <v>0.1</v>
      </c>
      <c r="L24" s="15">
        <v>7.0000000000000007E-2</v>
      </c>
      <c r="M24" s="24">
        <v>7.0000000000000007E-2</v>
      </c>
      <c r="N24" s="15">
        <v>0.06</v>
      </c>
      <c r="O24" s="24">
        <v>0.04</v>
      </c>
      <c r="P24" s="15">
        <v>0.02</v>
      </c>
      <c r="Q24" s="24">
        <v>0.02</v>
      </c>
      <c r="R24" s="15"/>
      <c r="S24" s="33">
        <f t="shared" si="2"/>
        <v>1.0000000000000002</v>
      </c>
      <c r="T24" s="3"/>
    </row>
    <row r="25" spans="1:20" ht="24" customHeight="1" x14ac:dyDescent="0.2">
      <c r="A25" s="61"/>
      <c r="B25" s="67"/>
      <c r="C25" s="63"/>
      <c r="D25" s="16"/>
      <c r="E25" s="16">
        <f t="shared" ref="E25:F25" si="21">$C$24*E24</f>
        <v>197134.00599999999</v>
      </c>
      <c r="F25" s="16">
        <f t="shared" si="21"/>
        <v>275987.60840000003</v>
      </c>
      <c r="G25" s="25">
        <f>$C$24*G24</f>
        <v>394268.01199999999</v>
      </c>
      <c r="H25" s="16">
        <f t="shared" ref="H25:R25" si="22">$C$24*H24</f>
        <v>394268.01199999999</v>
      </c>
      <c r="I25" s="25">
        <f t="shared" si="22"/>
        <v>591402.01799999992</v>
      </c>
      <c r="J25" s="16">
        <f t="shared" si="22"/>
        <v>591402.01799999992</v>
      </c>
      <c r="K25" s="25">
        <f t="shared" si="22"/>
        <v>394268.01199999999</v>
      </c>
      <c r="L25" s="16">
        <f t="shared" si="22"/>
        <v>275987.60840000003</v>
      </c>
      <c r="M25" s="25">
        <f t="shared" si="22"/>
        <v>275987.60840000003</v>
      </c>
      <c r="N25" s="16">
        <f t="shared" si="22"/>
        <v>236560.80719999998</v>
      </c>
      <c r="O25" s="25">
        <f t="shared" si="22"/>
        <v>157707.20479999998</v>
      </c>
      <c r="P25" s="16">
        <f t="shared" si="22"/>
        <v>78853.602399999989</v>
      </c>
      <c r="Q25" s="25">
        <f t="shared" si="22"/>
        <v>78853.602399999989</v>
      </c>
      <c r="R25" s="16">
        <f t="shared" si="22"/>
        <v>0</v>
      </c>
      <c r="S25" s="16">
        <f>$C$24*S24</f>
        <v>3942680.1200000006</v>
      </c>
      <c r="T25" s="3"/>
    </row>
    <row r="26" spans="1:20" ht="24" customHeight="1" x14ac:dyDescent="0.2">
      <c r="A26" s="61">
        <v>10</v>
      </c>
      <c r="B26" s="67" t="s">
        <v>12</v>
      </c>
      <c r="C26" s="64">
        <v>88056.739999999991</v>
      </c>
      <c r="D26" s="15"/>
      <c r="E26" s="15"/>
      <c r="F26" s="15"/>
      <c r="G26" s="26"/>
      <c r="H26" s="15"/>
      <c r="I26" s="24">
        <v>0.04</v>
      </c>
      <c r="J26" s="15">
        <v>0.04</v>
      </c>
      <c r="K26" s="24">
        <v>0.06</v>
      </c>
      <c r="L26" s="15">
        <v>0.06</v>
      </c>
      <c r="M26" s="24">
        <v>7.0000000000000007E-2</v>
      </c>
      <c r="N26" s="15">
        <v>7.0000000000000007E-2</v>
      </c>
      <c r="O26" s="24">
        <v>0.15</v>
      </c>
      <c r="P26" s="15">
        <v>0.15</v>
      </c>
      <c r="Q26" s="24">
        <v>0.3</v>
      </c>
      <c r="R26" s="15">
        <v>0.06</v>
      </c>
      <c r="S26" s="33">
        <f>SUM(D26:R26)</f>
        <v>1</v>
      </c>
      <c r="T26" s="3"/>
    </row>
    <row r="27" spans="1:20" ht="24" customHeight="1" x14ac:dyDescent="0.2">
      <c r="A27" s="61"/>
      <c r="B27" s="67"/>
      <c r="C27" s="63"/>
      <c r="D27" s="16"/>
      <c r="E27" s="16"/>
      <c r="F27" s="16"/>
      <c r="G27" s="23"/>
      <c r="H27" s="16"/>
      <c r="I27" s="25">
        <f>$C$26*I26</f>
        <v>3522.2695999999996</v>
      </c>
      <c r="J27" s="16">
        <f t="shared" ref="J27:R27" si="23">$C$26*J26</f>
        <v>3522.2695999999996</v>
      </c>
      <c r="K27" s="25">
        <f t="shared" si="23"/>
        <v>5283.4043999999994</v>
      </c>
      <c r="L27" s="16">
        <f t="shared" si="23"/>
        <v>5283.4043999999994</v>
      </c>
      <c r="M27" s="25">
        <f t="shared" si="23"/>
        <v>6163.9718000000003</v>
      </c>
      <c r="N27" s="16">
        <f t="shared" si="23"/>
        <v>6163.9718000000003</v>
      </c>
      <c r="O27" s="25">
        <f t="shared" si="23"/>
        <v>13208.510999999999</v>
      </c>
      <c r="P27" s="16">
        <f t="shared" si="23"/>
        <v>13208.510999999999</v>
      </c>
      <c r="Q27" s="25">
        <f t="shared" si="23"/>
        <v>26417.021999999997</v>
      </c>
      <c r="R27" s="16">
        <f t="shared" si="23"/>
        <v>5283.4043999999994</v>
      </c>
      <c r="S27" s="32">
        <f>SUM(D27:R27)</f>
        <v>88056.739999999991</v>
      </c>
      <c r="T27" s="3"/>
    </row>
    <row r="28" spans="1:20" ht="24" customHeight="1" x14ac:dyDescent="0.2">
      <c r="A28" s="61">
        <v>11</v>
      </c>
      <c r="B28" s="67" t="s">
        <v>13</v>
      </c>
      <c r="C28" s="64">
        <v>23172.52</v>
      </c>
      <c r="D28" s="15"/>
      <c r="E28" s="15"/>
      <c r="F28" s="15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>
        <v>1</v>
      </c>
      <c r="S28" s="33">
        <f>SUM(D28:R28)</f>
        <v>1</v>
      </c>
      <c r="T28" s="3"/>
    </row>
    <row r="29" spans="1:20" ht="24" customHeight="1" x14ac:dyDescent="0.2">
      <c r="A29" s="75"/>
      <c r="B29" s="71"/>
      <c r="C29" s="74"/>
      <c r="D29" s="30"/>
      <c r="E29" s="30"/>
      <c r="F29" s="30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16">
        <f>$C$28*R28</f>
        <v>23172.52</v>
      </c>
      <c r="S29" s="34">
        <f>SUM(D29:R29)</f>
        <v>23172.52</v>
      </c>
      <c r="T29" s="3"/>
    </row>
    <row r="30" spans="1:20" ht="40.5" customHeight="1" x14ac:dyDescent="0.2">
      <c r="A30" s="72" t="s">
        <v>31</v>
      </c>
      <c r="B30" s="73"/>
      <c r="C30" s="37">
        <f>C28+C26+C24+C22+C20+C18+C16+C14+C12+C10+C8</f>
        <v>6456960.0099999988</v>
      </c>
      <c r="D30" s="11">
        <f>+D29+D27+D25+D23+D21+D19+D17+D15+D13+D11+D9</f>
        <v>553930.82189641846</v>
      </c>
      <c r="E30" s="11">
        <f t="shared" ref="E30:R30" si="24">+E29+E27+E25+E23+E21+E19+E17+E15+E13+E11+E9</f>
        <v>554952.5198287922</v>
      </c>
      <c r="F30" s="11">
        <f t="shared" si="24"/>
        <v>471559.75645709562</v>
      </c>
      <c r="G30" s="11">
        <f t="shared" si="24"/>
        <v>547831.03184184269</v>
      </c>
      <c r="H30" s="11">
        <f t="shared" si="24"/>
        <v>547831.03184184269</v>
      </c>
      <c r="I30" s="11">
        <f t="shared" si="24"/>
        <v>772325.52274167049</v>
      </c>
      <c r="J30" s="11">
        <f t="shared" si="24"/>
        <v>772325.52274167049</v>
      </c>
      <c r="K30" s="11">
        <f t="shared" si="24"/>
        <v>553704.55520327645</v>
      </c>
      <c r="L30" s="11">
        <f t="shared" si="24"/>
        <v>421624.82078097441</v>
      </c>
      <c r="M30" s="11">
        <f t="shared" si="24"/>
        <v>375672.61885117443</v>
      </c>
      <c r="N30" s="11">
        <f t="shared" si="24"/>
        <v>331556.85711939994</v>
      </c>
      <c r="O30" s="11">
        <f t="shared" si="24"/>
        <v>238880.63013978463</v>
      </c>
      <c r="P30" s="11">
        <f t="shared" si="24"/>
        <v>150649.10667623577</v>
      </c>
      <c r="Q30" s="11">
        <f t="shared" si="24"/>
        <v>118401.79258978109</v>
      </c>
      <c r="R30" s="11">
        <f t="shared" si="24"/>
        <v>45713.421290040453</v>
      </c>
      <c r="S30" s="11">
        <f>S29+S27+S25+S23+S21+S19+S17+S15+S13+S11+S9</f>
        <v>6456960.0099999998</v>
      </c>
      <c r="T30" s="3"/>
    </row>
    <row r="31" spans="1:20" x14ac:dyDescent="0.2">
      <c r="C31" s="10"/>
      <c r="F31" s="3"/>
      <c r="J31" s="3"/>
      <c r="N31" s="3"/>
      <c r="S31" s="3"/>
      <c r="T31" s="3"/>
    </row>
    <row r="32" spans="1:20" x14ac:dyDescent="0.2">
      <c r="S32" s="4"/>
    </row>
    <row r="35" spans="3:18" x14ac:dyDescent="0.2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</sheetData>
  <autoFilter ref="A6:U29" xr:uid="{FF4B0E60-7316-48C7-8954-83C0EDF825EB}"/>
  <mergeCells count="36">
    <mergeCell ref="A30:B30"/>
    <mergeCell ref="C26:C27"/>
    <mergeCell ref="C28:C29"/>
    <mergeCell ref="C14:C15"/>
    <mergeCell ref="C16:C17"/>
    <mergeCell ref="C18:C19"/>
    <mergeCell ref="C20:C21"/>
    <mergeCell ref="C22:C23"/>
    <mergeCell ref="C24:C25"/>
    <mergeCell ref="A18:A19"/>
    <mergeCell ref="A20:A21"/>
    <mergeCell ref="A22:A23"/>
    <mergeCell ref="A24:A25"/>
    <mergeCell ref="A26:A27"/>
    <mergeCell ref="A28:A29"/>
    <mergeCell ref="B26:B27"/>
    <mergeCell ref="B28:B29"/>
    <mergeCell ref="B14:B15"/>
    <mergeCell ref="B16:B17"/>
    <mergeCell ref="B18:B19"/>
    <mergeCell ref="B20:B21"/>
    <mergeCell ref="B22:B23"/>
    <mergeCell ref="B24:B25"/>
    <mergeCell ref="A1:S1"/>
    <mergeCell ref="Q2:S5"/>
    <mergeCell ref="A14:A15"/>
    <mergeCell ref="A16:A17"/>
    <mergeCell ref="C8:C9"/>
    <mergeCell ref="C10:C11"/>
    <mergeCell ref="C12:C13"/>
    <mergeCell ref="B8:B9"/>
    <mergeCell ref="A8:A9"/>
    <mergeCell ref="A10:A11"/>
    <mergeCell ref="A12:A13"/>
    <mergeCell ref="B10:B11"/>
    <mergeCell ref="B12:B13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8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2023-06-01T15:43:39Z</dcterms:modified>
</cp:coreProperties>
</file>