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orcamento" sheetId="1" r:id="rId1"/>
  </sheets>
  <definedNames>
    <definedName name="_xlnm.Print_Area" localSheetId="0">orcamento!$A$1:$H$48</definedName>
    <definedName name="JR_PAGE_ANCHOR_0_1">orcamento!#REF!</definedName>
    <definedName name="_xlnm.Print_Titles" localSheetId="0">orcamento!$1:$7</definedName>
  </definedNames>
  <calcPr calcId="162913"/>
</workbook>
</file>

<file path=xl/calcChain.xml><?xml version="1.0" encoding="utf-8"?>
<calcChain xmlns="http://schemas.openxmlformats.org/spreadsheetml/2006/main">
  <c r="H35" i="1" l="1"/>
  <c r="H34" i="1"/>
  <c r="H33" i="1"/>
  <c r="H32" i="1"/>
  <c r="H31" i="1" s="1"/>
  <c r="H29" i="1"/>
  <c r="H30" i="1"/>
  <c r="H28" i="1"/>
  <c r="H27" i="1"/>
  <c r="H26" i="1" s="1"/>
  <c r="H20" i="1"/>
  <c r="H17" i="1" s="1"/>
  <c r="H19" i="1"/>
  <c r="H18" i="1"/>
  <c r="H45" i="1" l="1"/>
  <c r="H15" i="1"/>
  <c r="H43" i="1"/>
  <c r="H42" i="1"/>
  <c r="H41" i="1"/>
  <c r="H40" i="1"/>
  <c r="H39" i="1"/>
  <c r="H38" i="1"/>
  <c r="H37" i="1"/>
  <c r="H25" i="1"/>
  <c r="H24" i="1"/>
  <c r="H23" i="1"/>
  <c r="H22" i="1"/>
  <c r="H16" i="1"/>
  <c r="H13" i="1"/>
  <c r="H12" i="1"/>
  <c r="H11" i="1"/>
  <c r="H10" i="1"/>
  <c r="H36" i="1" l="1"/>
  <c r="H9" i="1"/>
  <c r="H14" i="1"/>
  <c r="H21" i="1"/>
  <c r="H8" i="1" s="1"/>
  <c r="H44" i="1" s="1"/>
  <c r="H48" i="1" s="1"/>
</calcChain>
</file>

<file path=xl/sharedStrings.xml><?xml version="1.0" encoding="utf-8"?>
<sst xmlns="http://schemas.openxmlformats.org/spreadsheetml/2006/main" count="171" uniqueCount="123">
  <si>
    <r>
      <rPr>
        <b/>
        <sz val="8"/>
        <rFont val="Arial"/>
        <family val="2"/>
      </rPr>
      <t xml:space="preserve">
</t>
    </r>
  </si>
  <si>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</si>
  <si>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</si>
  <si>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</si>
  <si>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</si>
  <si>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</si>
  <si>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</si>
  <si>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
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</si>
  <si>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</si>
  <si>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</si>
  <si>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</si>
  <si>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b/>
        <sz val="7"/>
        <rFont val="Arial"/>
        <family val="2"/>
      </rPr>
      <t>1.1</t>
    </r>
  </si>
  <si>
    <r>
      <rPr>
        <b/>
        <sz val="7"/>
        <rFont val="Arial"/>
        <family val="2"/>
      </rPr>
      <t>Canteiro de obras</t>
    </r>
  </si>
  <si>
    <r>
      <rPr>
        <sz val="7"/>
        <rFont val="Arial"/>
        <family val="2"/>
      </rPr>
      <t>1.1.1</t>
    </r>
  </si>
  <si>
    <r>
      <rPr>
        <sz val="7"/>
        <rFont val="Arial"/>
        <family val="2"/>
      </rPr>
      <t>00010775</t>
    </r>
  </si>
  <si>
    <r>
      <rPr>
        <sz val="7"/>
        <rFont val="Arial"/>
        <family val="2"/>
      </rPr>
      <t>LOCACAO DE CONTAINER 2,30 X 6,00 M, ALT. 2,50 M, COM 1 SANITARIO, PARA ESCRITORIO, COMPLETO, SEM DIVISORIAS INTERNAS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</si>
  <si>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</si>
  <si>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MES</t>
    </r>
  </si>
  <si>
    <r>
      <rPr>
        <sz val="7"/>
        <rFont val="Arial"/>
        <family val="2"/>
      </rPr>
      <t>1.1.2</t>
    </r>
  </si>
  <si>
    <r>
      <rPr>
        <sz val="7"/>
        <rFont val="Arial"/>
        <family val="2"/>
      </rPr>
      <t>00010778</t>
    </r>
  </si>
  <si>
    <r>
      <rPr>
        <sz val="7"/>
        <rFont val="Arial"/>
        <family val="2"/>
      </rPr>
      <t>LOCACAO DE CONTAINER 2,30 X 6,00 M, ALT. 2,50 M, PARA SANITARIO, COM 4 BACIAS, 8 CHUVEIROS,1 LAVATORIO E 1 MICTORIO</t>
    </r>
  </si>
  <si>
    <r>
      <rPr>
        <sz val="7"/>
        <rFont val="Arial"/>
        <family val="2"/>
      </rPr>
      <t>1.1.3</t>
    </r>
  </si>
  <si>
    <r>
      <rPr>
        <sz val="7"/>
        <rFont val="Arial"/>
        <family val="2"/>
      </rPr>
      <t>00010776</t>
    </r>
  </si>
  <si>
    <r>
      <rPr>
        <sz val="7"/>
        <rFont val="Arial"/>
        <family val="2"/>
      </rPr>
      <t>LOCACAO DE CONTAINER 2,30 X 6,00 M, ALT. 2,50 M, PARA ESCRITORIO, SEM DIVISORIAS INTERNAS E SEM SANITARIO</t>
    </r>
  </si>
  <si>
    <r>
      <rPr>
        <sz val="7"/>
        <rFont val="Arial"/>
        <family val="2"/>
      </rPr>
      <t>1.1.4</t>
    </r>
  </si>
  <si>
    <r>
      <rPr>
        <sz val="7"/>
        <rFont val="Arial"/>
        <family val="2"/>
      </rPr>
      <t>93210</t>
    </r>
  </si>
  <si>
    <r>
      <rPr>
        <sz val="7"/>
        <rFont val="Arial"/>
        <family val="2"/>
      </rPr>
      <t>EXECUÇÃO DE REFEITÓRIO EM CANTEIRO DE OBRA EM CHAPA DE MADEIRA COMPENSADA, NÃO INCLUSO MOBILIÁRIO E EQUIPAMENTOS. AF_02/2016</t>
    </r>
  </si>
  <si>
    <r>
      <rPr>
        <sz val="7"/>
        <rFont val="Arial"/>
        <family val="2"/>
      </rPr>
      <t>M2</t>
    </r>
  </si>
  <si>
    <r>
      <rPr>
        <b/>
        <sz val="7"/>
        <rFont val="Arial"/>
        <family val="2"/>
      </rPr>
      <t>1.2</t>
    </r>
  </si>
  <si>
    <r>
      <rPr>
        <b/>
        <sz val="7"/>
        <rFont val="Arial"/>
        <family val="2"/>
      </rPr>
      <t>Sinalização da Obra</t>
    </r>
  </si>
  <si>
    <r>
      <rPr>
        <sz val="7"/>
        <rFont val="Arial"/>
        <family val="2"/>
      </rPr>
      <t>1.2.1</t>
    </r>
  </si>
  <si>
    <r>
      <rPr>
        <sz val="7"/>
        <rFont val="Arial"/>
        <family val="2"/>
      </rPr>
      <t>74221/001</t>
    </r>
  </si>
  <si>
    <r>
      <rPr>
        <sz val="7"/>
        <rFont val="Arial"/>
        <family val="2"/>
      </rPr>
      <t>SINALIZACAO DE TRANSITO - NOTURNA</t>
    </r>
  </si>
  <si>
    <r>
      <rPr>
        <sz val="7"/>
        <rFont val="Arial"/>
        <family val="2"/>
      </rPr>
      <t>M</t>
    </r>
  </si>
  <si>
    <r>
      <rPr>
        <sz val="7"/>
        <rFont val="Arial"/>
        <family val="2"/>
      </rPr>
      <t>1.2.2</t>
    </r>
  </si>
  <si>
    <r>
      <rPr>
        <sz val="7"/>
        <rFont val="Arial"/>
        <family val="2"/>
      </rPr>
      <t>85424</t>
    </r>
  </si>
  <si>
    <r>
      <rPr>
        <sz val="7"/>
        <rFont val="Arial"/>
        <family val="2"/>
      </rPr>
      <t>ISOLAMENTO DE OBRA COM TELA PLASTICA COM MALHA DE 5MM E ESTRUTURA DE MADEIRA PONTALETEADA</t>
    </r>
  </si>
  <si>
    <r>
      <rPr>
        <b/>
        <sz val="7"/>
        <rFont val="Arial"/>
        <family val="2"/>
      </rPr>
      <t>1.3</t>
    </r>
  </si>
  <si>
    <r>
      <rPr>
        <b/>
        <sz val="7"/>
        <rFont val="Arial"/>
        <family val="2"/>
      </rPr>
      <t>Acesso da obra</t>
    </r>
  </si>
  <si>
    <r>
      <rPr>
        <sz val="7"/>
        <rFont val="Arial"/>
        <family val="2"/>
      </rPr>
      <t>1.3.1</t>
    </r>
  </si>
  <si>
    <r>
      <rPr>
        <sz val="7"/>
        <rFont val="Arial"/>
        <family val="2"/>
      </rPr>
      <t>1.3.2</t>
    </r>
  </si>
  <si>
    <r>
      <rPr>
        <sz val="7"/>
        <rFont val="Arial"/>
        <family val="2"/>
      </rPr>
      <t>M3</t>
    </r>
  </si>
  <si>
    <r>
      <rPr>
        <sz val="7"/>
        <rFont val="Arial"/>
        <family val="2"/>
      </rPr>
      <t>1.3.3</t>
    </r>
  </si>
  <si>
    <r>
      <rPr>
        <sz val="7"/>
        <rFont val="Arial"/>
        <family val="2"/>
      </rPr>
      <t>72887</t>
    </r>
  </si>
  <si>
    <r>
      <rPr>
        <sz val="7"/>
        <rFont val="Arial"/>
        <family val="2"/>
      </rPr>
      <t>TRANSPORTE COMERCIAL COM CAMINHAO BASCULANTE 6 M3, RODOVIA PAVIMENTADA</t>
    </r>
  </si>
  <si>
    <r>
      <rPr>
        <sz val="7"/>
        <rFont val="Arial"/>
        <family val="2"/>
      </rPr>
      <t>M3XKM</t>
    </r>
  </si>
  <si>
    <r>
      <rPr>
        <b/>
        <sz val="7"/>
        <rFont val="Arial"/>
        <family val="2"/>
      </rPr>
      <t>1.4</t>
    </r>
  </si>
  <si>
    <r>
      <rPr>
        <b/>
        <sz val="7"/>
        <rFont val="Arial"/>
        <family val="2"/>
      </rPr>
      <t>Diversos</t>
    </r>
  </si>
  <si>
    <r>
      <rPr>
        <sz val="7"/>
        <rFont val="Arial"/>
        <family val="2"/>
      </rPr>
      <t>1.4.1</t>
    </r>
  </si>
  <si>
    <r>
      <rPr>
        <sz val="7"/>
        <rFont val="Arial"/>
        <family val="2"/>
      </rPr>
      <t>PROPRIA</t>
    </r>
  </si>
  <si>
    <r>
      <rPr>
        <sz val="7"/>
        <rFont val="Arial"/>
        <family val="2"/>
      </rPr>
      <t>MÊS</t>
    </r>
  </si>
  <si>
    <r>
      <rPr>
        <sz val="7"/>
        <rFont val="Arial"/>
        <family val="2"/>
      </rPr>
      <t>1.4.2</t>
    </r>
  </si>
  <si>
    <r>
      <rPr>
        <sz val="7"/>
        <rFont val="Arial"/>
        <family val="2"/>
      </rPr>
      <t>MOBILIZAÇÃO E DESMOBILIZAÇÃO</t>
    </r>
  </si>
  <si>
    <r>
      <rPr>
        <sz val="7"/>
        <rFont val="Arial"/>
        <family val="2"/>
      </rPr>
      <t>UNID</t>
    </r>
  </si>
  <si>
    <r>
      <rPr>
        <sz val="7"/>
        <rFont val="Arial"/>
        <family val="2"/>
      </rPr>
      <t>1.4.3</t>
    </r>
  </si>
  <si>
    <r>
      <rPr>
        <sz val="7"/>
        <rFont val="Arial"/>
        <family val="2"/>
      </rPr>
      <t>73686</t>
    </r>
  </si>
  <si>
    <r>
      <rPr>
        <sz val="7"/>
        <rFont val="Arial"/>
        <family val="2"/>
      </rPr>
      <t>LOCACAO DA OBRA, COM USO DE EQUIPAMENTOS TOPOGRAFICOS, INCLUSIVE NIVELADOR</t>
    </r>
  </si>
  <si>
    <r>
      <rPr>
        <sz val="7"/>
        <rFont val="Arial"/>
        <family val="2"/>
      </rPr>
      <t>1.4.4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</si>
  <si>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</si>
  <si>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</si>
  <si>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</si>
  <si>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TERRAPLENAGEM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</si>
  <si>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</si>
  <si>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2.2</t>
    </r>
  </si>
  <si>
    <r>
      <rPr>
        <sz val="7"/>
        <rFont val="Arial"/>
        <family val="2"/>
      </rPr>
      <t>93358</t>
    </r>
  </si>
  <si>
    <r>
      <rPr>
        <sz val="7"/>
        <rFont val="Arial"/>
        <family val="2"/>
      </rPr>
      <t>2.3</t>
    </r>
  </si>
  <si>
    <r>
      <rPr>
        <sz val="7"/>
        <rFont val="Arial"/>
        <family val="2"/>
      </rPr>
      <t>88102</t>
    </r>
  </si>
  <si>
    <r>
      <rPr>
        <sz val="7"/>
        <rFont val="Arial"/>
        <family val="2"/>
      </rPr>
      <t>TRANSPORTE VERTICAL, LATA DE 18 L, MANUAL, 1 PAVIMENTO. AF_06/2014</t>
    </r>
  </si>
  <si>
    <r>
      <rPr>
        <sz val="7"/>
        <rFont val="Arial"/>
        <family val="2"/>
      </rPr>
      <t>L</t>
    </r>
  </si>
  <si>
    <r>
      <rPr>
        <sz val="7"/>
        <rFont val="Arial"/>
        <family val="2"/>
      </rPr>
      <t>2.4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</si>
  <si>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</si>
  <si>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DRENAGEM</t>
    </r>
  </si>
  <si>
    <r>
      <rPr>
        <sz val="7"/>
        <rFont val="Arial"/>
        <family val="2"/>
      </rPr>
      <t>3.1</t>
    </r>
  </si>
  <si>
    <r>
      <rPr>
        <sz val="7"/>
        <rFont val="Arial"/>
        <family val="2"/>
      </rPr>
      <t>3.2</t>
    </r>
  </si>
  <si>
    <r>
      <rPr>
        <sz val="7"/>
        <rFont val="Arial"/>
        <family val="2"/>
      </rPr>
      <t>3.3</t>
    </r>
  </si>
  <si>
    <r>
      <rPr>
        <sz val="7"/>
        <rFont val="Arial"/>
        <family val="2"/>
      </rPr>
      <t>3.4</t>
    </r>
  </si>
  <si>
    <r>
      <rPr>
        <sz val="7"/>
        <rFont val="Arial"/>
        <family val="2"/>
      </rPr>
      <t>2003401</t>
    </r>
  </si>
  <si>
    <r>
      <rPr>
        <sz val="7"/>
        <rFont val="Arial"/>
        <family val="2"/>
      </rPr>
      <t>Descida d'água de cortes em degraus - DCD 03 - areia e brita comerciais</t>
    </r>
  </si>
  <si>
    <r>
      <rPr>
        <sz val="7"/>
        <rFont val="Arial"/>
        <family val="2"/>
      </rPr>
      <t>SICRO NOVO</t>
    </r>
  </si>
  <si>
    <r>
      <rPr>
        <sz val="7"/>
        <rFont val="Arial"/>
        <family val="2"/>
      </rPr>
      <t>m</t>
    </r>
  </si>
  <si>
    <t>PREFEITURA MUNICIPAL DE MACEIÓ</t>
  </si>
  <si>
    <t>PLANILHA ORÇAMENTÁRIA</t>
  </si>
  <si>
    <t>DATA BASE: ABRIL/2018</t>
  </si>
  <si>
    <t xml:space="preserve"> LOCAL:  MACEIÓ - ALAGOAS</t>
  </si>
  <si>
    <t>BDI SERVIÇO = 27,46%</t>
  </si>
  <si>
    <t>BDI MATERIAL= 20,93%</t>
  </si>
  <si>
    <t>VALOR BDI DIFERENCIADO (20,93%):</t>
  </si>
  <si>
    <t>VALOR BDI (27,46%):</t>
  </si>
  <si>
    <r>
      <rPr>
        <b/>
        <sz val="8"/>
        <rFont val="Arial"/>
        <family val="2"/>
      </rPr>
      <t>VALOR ORÇAMENTO:</t>
    </r>
  </si>
  <si>
    <r>
      <rPr>
        <b/>
        <sz val="8"/>
        <rFont val="Arial"/>
        <family val="2"/>
      </rPr>
      <t>VALOR BDI TOTAL:</t>
    </r>
  </si>
  <si>
    <r>
      <rPr>
        <b/>
        <sz val="8"/>
        <rFont val="Arial"/>
        <family val="2"/>
      </rPr>
      <t>VALOR TOTAL:</t>
    </r>
  </si>
  <si>
    <t>COMP- SINAPI</t>
  </si>
  <si>
    <t>COMP- SICRO</t>
  </si>
  <si>
    <t xml:space="preserve"> OBRA: ENCOSTA AV AFRÂNIO LAJES</t>
  </si>
  <si>
    <t>73859/002</t>
  </si>
  <si>
    <t>CAPINA E LIMPEZA MANUAL DO TERRENO</t>
  </si>
  <si>
    <t>74010/001</t>
  </si>
  <si>
    <t>CARGA E DESCARGA MECANICA DE SOLO UTILIZANDO CAMINHAO BASCULANTE 6,0M3/16T E PA CARREGADEIRA SOBRE PNEUS 128 HP, CAPACIDADE DA CAÇAMBA 1,7 A 2,8 M3, PESO OPERACIONAL 11632 KG</t>
  </si>
  <si>
    <t>M3</t>
  </si>
  <si>
    <t>PROTEÇÃO DO TALUDE</t>
  </si>
  <si>
    <t>4.1</t>
  </si>
  <si>
    <t>4.2</t>
  </si>
  <si>
    <t>4.3</t>
  </si>
  <si>
    <t>4.4</t>
  </si>
  <si>
    <t>4.5</t>
  </si>
  <si>
    <t>4.6</t>
  </si>
  <si>
    <t>4.7</t>
  </si>
  <si>
    <t>LASTRO DE CONCRETO MAGRO, APLICADO EM PISOS OU RADIERS, ESPESSURA DE 5 CM. AF_07_2016</t>
  </si>
  <si>
    <t>M2</t>
  </si>
  <si>
    <t>MURO DE ARRIMO DE CONCRETO CICLOPICO COM 30% DE PEDRA DE MAO</t>
  </si>
  <si>
    <t>73843/001</t>
  </si>
  <si>
    <t>JUNTA DE DILATACAO PARA IMPERMEABILIZACAO, COM SELANTE ELASTICO MONOCOMPONENTE A BASE DE POLIURETANO, DIMENSOES 1X1CM.</t>
  </si>
  <si>
    <t>74121/001</t>
  </si>
  <si>
    <t>M</t>
  </si>
  <si>
    <t>TUBO PVC D=4" COM MATERIAL DRENANTE PARA DRENO/BARBACA - FORNECIMENTO E INSTALACAO</t>
  </si>
  <si>
    <t>FORNECIMENTO/INSTALACAO DE MANTA BIDIM RT-31</t>
  </si>
  <si>
    <t>CAMADA VERTICAL DRENANTE C/ PEDRA BRITADA NUMS 1 E 2</t>
  </si>
  <si>
    <t>COMPOSIÇÃO</t>
  </si>
  <si>
    <t>COMP</t>
  </si>
  <si>
    <t>EXECUÇÃO DE REFORÇO E REVEGETAÇÃO DE TALUDE CONTRA EROSÃO</t>
  </si>
  <si>
    <t>ADMINISTRAÇÃO DA OBRA</t>
  </si>
  <si>
    <t>Drenagem em canaleta meia cana D = 40 cm assente sobre lastro de areia - areia e brita comerciais</t>
  </si>
  <si>
    <t>ESCAVAÇÃO MANUAL DE VALA COM PROFUNDIDADE MENOR OU IGUAL A 1,30 M. AF_03/2016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</si>
</sst>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14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13" borderId="1"/>
    <xf numFmtId="0" fontId="12" fillId="13" borderId="1"/>
    <xf numFmtId="164" fontId="13" fillId="13" borderId="1"/>
  </cellStyleXfs>
  <cellXfs count="47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4" fontId="2" fillId="8" borderId="2" xfId="0" applyNumberFormat="1" applyFont="1" applyFill="1" applyBorder="1" applyAlignment="1" applyProtection="1">
      <alignment horizontal="righ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justify" vertical="center" wrapText="1"/>
    </xf>
    <xf numFmtId="4" fontId="3" fillId="12" borderId="2" xfId="0" applyNumberFormat="1" applyFont="1" applyFill="1" applyBorder="1" applyAlignment="1" applyProtection="1">
      <alignment horizontal="right" vertical="center" wrapText="1"/>
    </xf>
    <xf numFmtId="0" fontId="9" fillId="14" borderId="1" xfId="1" applyNumberFormat="1" applyFont="1" applyFill="1" applyBorder="1" applyAlignment="1" applyProtection="1">
      <alignment horizontal="left" vertical="center"/>
      <protection locked="0"/>
    </xf>
    <xf numFmtId="0" fontId="9" fillId="14" borderId="1" xfId="1" applyFont="1" applyFill="1" applyBorder="1" applyAlignment="1" applyProtection="1">
      <alignment vertical="center"/>
      <protection locked="0"/>
    </xf>
    <xf numFmtId="0" fontId="9" fillId="14" borderId="1" xfId="1" applyFont="1" applyFill="1" applyBorder="1" applyAlignment="1" applyProtection="1">
      <alignment horizontal="center" vertical="center"/>
      <protection locked="0"/>
    </xf>
    <xf numFmtId="0" fontId="9" fillId="14" borderId="8" xfId="1" applyNumberFormat="1" applyFont="1" applyFill="1" applyBorder="1" applyAlignment="1" applyProtection="1">
      <alignment horizontal="left" vertical="center"/>
      <protection locked="0"/>
    </xf>
    <xf numFmtId="0" fontId="9" fillId="14" borderId="8" xfId="1" applyFont="1" applyFill="1" applyBorder="1" applyAlignment="1" applyProtection="1">
      <alignment vertical="center"/>
      <protection locked="0"/>
    </xf>
    <xf numFmtId="0" fontId="9" fillId="14" borderId="8" xfId="1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4" fillId="14" borderId="14" xfId="0" applyFont="1" applyFill="1" applyBorder="1" applyAlignment="1" applyProtection="1">
      <alignment horizontal="center" vertical="center"/>
      <protection locked="0"/>
    </xf>
    <xf numFmtId="0" fontId="4" fillId="14" borderId="13" xfId="1" applyFont="1" applyFill="1" applyBorder="1" applyAlignment="1" applyProtection="1">
      <alignment vertical="center"/>
      <protection locked="0"/>
    </xf>
    <xf numFmtId="0" fontId="9" fillId="14" borderId="14" xfId="1" applyFont="1" applyFill="1" applyBorder="1" applyAlignment="1" applyProtection="1">
      <alignment vertical="center"/>
      <protection locked="0"/>
    </xf>
    <xf numFmtId="0" fontId="4" fillId="14" borderId="15" xfId="1" applyFont="1" applyFill="1" applyBorder="1" applyAlignment="1" applyProtection="1">
      <alignment vertical="center"/>
      <protection locked="0"/>
    </xf>
    <xf numFmtId="0" fontId="9" fillId="14" borderId="16" xfId="1" applyFont="1" applyFill="1" applyBorder="1" applyAlignment="1" applyProtection="1">
      <alignment vertical="center"/>
      <protection locked="0"/>
    </xf>
    <xf numFmtId="4" fontId="11" fillId="14" borderId="7" xfId="0" applyNumberFormat="1" applyFont="1" applyFill="1" applyBorder="1" applyAlignment="1" applyProtection="1">
      <alignment horizontal="right" vertical="center" wrapText="1"/>
    </xf>
    <xf numFmtId="0" fontId="6" fillId="10" borderId="2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center" vertical="center" wrapText="1"/>
    </xf>
    <xf numFmtId="0" fontId="3" fillId="13" borderId="2" xfId="0" applyNumberFormat="1" applyFont="1" applyFill="1" applyBorder="1" applyAlignment="1" applyProtection="1">
      <alignment horizontal="justify" vertical="center" wrapText="1"/>
    </xf>
    <xf numFmtId="4" fontId="3" fillId="13" borderId="2" xfId="0" applyNumberFormat="1" applyFont="1" applyFill="1" applyBorder="1" applyAlignment="1" applyProtection="1">
      <alignment horizontal="righ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0" fontId="3" fillId="10" borderId="17" xfId="0" applyNumberFormat="1" applyFont="1" applyFill="1" applyBorder="1" applyAlignment="1" applyProtection="1">
      <alignment horizontal="center" vertical="center" wrapText="1"/>
    </xf>
    <xf numFmtId="0" fontId="3" fillId="11" borderId="9" xfId="0" applyNumberFormat="1" applyFont="1" applyFill="1" applyBorder="1" applyAlignment="1" applyProtection="1">
      <alignment horizontal="justify" vertical="center" wrapText="1"/>
    </xf>
    <xf numFmtId="0" fontId="3" fillId="0" borderId="6" xfId="0" applyFont="1" applyBorder="1"/>
    <xf numFmtId="0" fontId="3" fillId="0" borderId="0" xfId="0" applyFont="1" applyAlignment="1">
      <alignment wrapText="1"/>
    </xf>
    <xf numFmtId="0" fontId="11" fillId="14" borderId="6" xfId="0" applyNumberFormat="1" applyFont="1" applyFill="1" applyBorder="1" applyAlignment="1" applyProtection="1">
      <alignment horizontal="right" vertical="center" wrapText="1"/>
    </xf>
    <xf numFmtId="0" fontId="4" fillId="14" borderId="6" xfId="0" applyNumberFormat="1" applyFont="1" applyFill="1" applyBorder="1" applyAlignment="1" applyProtection="1">
      <alignment horizontal="right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2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14" borderId="10" xfId="0" applyFont="1" applyFill="1" applyBorder="1" applyAlignment="1" applyProtection="1">
      <alignment horizontal="center" vertical="center"/>
      <protection locked="0"/>
    </xf>
    <xf numFmtId="0" fontId="10" fillId="14" borderId="11" xfId="0" applyFont="1" applyFill="1" applyBorder="1" applyAlignment="1" applyProtection="1">
      <alignment horizontal="center" vertical="center"/>
      <protection locked="0"/>
    </xf>
    <xf numFmtId="0" fontId="10" fillId="14" borderId="12" xfId="0" applyFont="1" applyFill="1" applyBorder="1" applyAlignment="1" applyProtection="1">
      <alignment horizontal="center" vertical="center"/>
      <protection locked="0"/>
    </xf>
    <xf numFmtId="0" fontId="6" fillId="11" borderId="2" xfId="0" applyNumberFormat="1" applyFont="1" applyFill="1" applyBorder="1" applyAlignment="1" applyProtection="1">
      <alignment horizontal="justify" vertical="center" wrapText="1"/>
    </xf>
  </cellXfs>
  <cellStyles count="4">
    <cellStyle name="Normal" xfId="0" builtinId="0"/>
    <cellStyle name="Normal 7" xfId="1"/>
    <cellStyle name="Normal 8 2" xfId="2"/>
    <cellStyle name="Separador de milhares 8 3" xfId="3"/>
  </cellStyles>
  <dxfs count="2">
    <dxf>
      <font>
        <color auto="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247650</xdr:rowOff>
    </xdr:from>
    <xdr:to>
      <xdr:col>2</xdr:col>
      <xdr:colOff>495300</xdr:colOff>
      <xdr:row>0</xdr:row>
      <xdr:rowOff>811383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247650"/>
          <a:ext cx="1101725" cy="563733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0</xdr:row>
      <xdr:rowOff>279400</xdr:rowOff>
    </xdr:from>
    <xdr:to>
      <xdr:col>7</xdr:col>
      <xdr:colOff>631026</xdr:colOff>
      <xdr:row>0</xdr:row>
      <xdr:rowOff>771525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279400"/>
          <a:ext cx="659601" cy="492125"/>
        </a:xfrm>
        <a:prstGeom prst="rect">
          <a:avLst/>
        </a:prstGeom>
      </xdr:spPr>
    </xdr:pic>
    <xdr:clientData/>
  </xdr:twoCellAnchor>
  <xdr:twoCellAnchor editAs="oneCell">
    <xdr:from>
      <xdr:col>5</xdr:col>
      <xdr:colOff>708026</xdr:colOff>
      <xdr:row>0</xdr:row>
      <xdr:rowOff>346075</xdr:rowOff>
    </xdr:from>
    <xdr:to>
      <xdr:col>6</xdr:col>
      <xdr:colOff>482921</xdr:colOff>
      <xdr:row>0</xdr:row>
      <xdr:rowOff>723900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1" y="346075"/>
          <a:ext cx="565470" cy="37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8"/>
  <sheetViews>
    <sheetView tabSelected="1" zoomScaleNormal="100" workbookViewId="0">
      <selection activeCell="C41" sqref="C41"/>
    </sheetView>
  </sheetViews>
  <sheetFormatPr defaultRowHeight="15" x14ac:dyDescent="0.25"/>
  <cols>
    <col min="1" max="1" width="7.42578125" customWidth="1"/>
    <col min="2" max="2" width="9.5703125" customWidth="1"/>
    <col min="3" max="3" width="68.140625" customWidth="1"/>
    <col min="4" max="4" width="7.42578125" customWidth="1"/>
    <col min="5" max="5" width="6.7109375" customWidth="1"/>
    <col min="6" max="6" width="11.85546875" customWidth="1"/>
    <col min="7" max="7" width="11.140625" bestFit="1" customWidth="1"/>
    <col min="8" max="8" width="14.85546875" customWidth="1"/>
  </cols>
  <sheetData>
    <row r="1" spans="1:8" ht="92.1" customHeight="1" thickBot="1" x14ac:dyDescent="0.3">
      <c r="A1" s="38" t="s">
        <v>80</v>
      </c>
      <c r="B1" s="39"/>
      <c r="C1" s="39"/>
      <c r="D1" s="39"/>
      <c r="E1" s="39"/>
      <c r="F1" s="39"/>
      <c r="G1" s="39"/>
      <c r="H1" s="40"/>
    </row>
    <row r="2" spans="1:8" ht="9.9499999999999993" customHeight="1" x14ac:dyDescent="0.25">
      <c r="A2" s="1"/>
      <c r="B2" s="41" t="s">
        <v>0</v>
      </c>
      <c r="C2" s="42"/>
      <c r="D2" s="42"/>
      <c r="E2" s="42"/>
      <c r="F2" s="42"/>
      <c r="G2" s="42"/>
      <c r="H2" s="1"/>
    </row>
    <row r="3" spans="1:8" ht="24" customHeight="1" x14ac:dyDescent="0.25">
      <c r="A3" s="43" t="s">
        <v>81</v>
      </c>
      <c r="B3" s="44"/>
      <c r="C3" s="44"/>
      <c r="D3" s="44"/>
      <c r="E3" s="44"/>
      <c r="F3" s="44"/>
      <c r="G3" s="44"/>
      <c r="H3" s="45"/>
    </row>
    <row r="4" spans="1:8" ht="12.75" customHeight="1" x14ac:dyDescent="0.25">
      <c r="A4" s="17" t="s">
        <v>93</v>
      </c>
      <c r="B4" s="14"/>
      <c r="C4" s="14"/>
      <c r="D4" s="14"/>
      <c r="E4" s="9"/>
      <c r="F4" s="9"/>
      <c r="G4" s="9" t="s">
        <v>82</v>
      </c>
      <c r="H4" s="16"/>
    </row>
    <row r="5" spans="1:8" ht="12.75" customHeight="1" x14ac:dyDescent="0.25">
      <c r="A5" s="17"/>
      <c r="B5" s="8"/>
      <c r="C5" s="9"/>
      <c r="D5" s="10"/>
      <c r="E5" s="9"/>
      <c r="F5" s="9"/>
      <c r="G5" s="9" t="s">
        <v>84</v>
      </c>
      <c r="H5" s="18"/>
    </row>
    <row r="6" spans="1:8" ht="12.75" customHeight="1" x14ac:dyDescent="0.25">
      <c r="A6" s="19" t="s">
        <v>83</v>
      </c>
      <c r="B6" s="11"/>
      <c r="C6" s="12"/>
      <c r="D6" s="13"/>
      <c r="E6" s="12"/>
      <c r="F6" s="12"/>
      <c r="G6" s="12" t="s">
        <v>85</v>
      </c>
      <c r="H6" s="20"/>
    </row>
    <row r="7" spans="1:8" ht="21.95" customHeight="1" x14ac:dyDescent="0.25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</row>
    <row r="8" spans="1:8" ht="20.100000000000001" customHeight="1" x14ac:dyDescent="0.25">
      <c r="A8" s="2" t="s">
        <v>9</v>
      </c>
      <c r="B8" s="35" t="s">
        <v>10</v>
      </c>
      <c r="C8" s="36"/>
      <c r="D8" s="36"/>
      <c r="E8" s="36"/>
      <c r="F8" s="36"/>
      <c r="G8" s="36"/>
      <c r="H8" s="3">
        <f>+H9+H14+H17+H21</f>
        <v>77626.1152</v>
      </c>
    </row>
    <row r="9" spans="1:8" ht="20.100000000000001" customHeight="1" x14ac:dyDescent="0.25">
      <c r="A9" s="2" t="s">
        <v>11</v>
      </c>
      <c r="B9" s="35" t="s">
        <v>12</v>
      </c>
      <c r="C9" s="36"/>
      <c r="D9" s="36"/>
      <c r="E9" s="36"/>
      <c r="F9" s="36"/>
      <c r="G9" s="36"/>
      <c r="H9" s="3">
        <f>SUM(H10:H13)</f>
        <v>19391.555199999999</v>
      </c>
    </row>
    <row r="10" spans="1:8" ht="18" x14ac:dyDescent="0.25">
      <c r="A10" s="4" t="s">
        <v>13</v>
      </c>
      <c r="B10" s="5" t="s">
        <v>14</v>
      </c>
      <c r="C10" s="6" t="s">
        <v>15</v>
      </c>
      <c r="D10" s="5" t="s">
        <v>16</v>
      </c>
      <c r="E10" s="5" t="s">
        <v>17</v>
      </c>
      <c r="F10" s="7">
        <v>3</v>
      </c>
      <c r="G10" s="7">
        <v>505</v>
      </c>
      <c r="H10" s="7">
        <f>+G10*F10</f>
        <v>1515</v>
      </c>
    </row>
    <row r="11" spans="1:8" ht="18" x14ac:dyDescent="0.25">
      <c r="A11" s="4" t="s">
        <v>18</v>
      </c>
      <c r="B11" s="5" t="s">
        <v>19</v>
      </c>
      <c r="C11" s="6" t="s">
        <v>20</v>
      </c>
      <c r="D11" s="5" t="s">
        <v>16</v>
      </c>
      <c r="E11" s="5" t="s">
        <v>17</v>
      </c>
      <c r="F11" s="7">
        <v>3</v>
      </c>
      <c r="G11" s="7">
        <v>631.25</v>
      </c>
      <c r="H11" s="7">
        <f t="shared" ref="H11:H13" si="0">+G11*F11</f>
        <v>1893.75</v>
      </c>
    </row>
    <row r="12" spans="1:8" ht="18" x14ac:dyDescent="0.25">
      <c r="A12" s="4" t="s">
        <v>21</v>
      </c>
      <c r="B12" s="5" t="s">
        <v>22</v>
      </c>
      <c r="C12" s="6" t="s">
        <v>23</v>
      </c>
      <c r="D12" s="5" t="s">
        <v>16</v>
      </c>
      <c r="E12" s="5" t="s">
        <v>17</v>
      </c>
      <c r="F12" s="7">
        <v>3</v>
      </c>
      <c r="G12" s="7">
        <v>394.53</v>
      </c>
      <c r="H12" s="7">
        <f t="shared" si="0"/>
        <v>1183.5899999999999</v>
      </c>
    </row>
    <row r="13" spans="1:8" ht="18" x14ac:dyDescent="0.25">
      <c r="A13" s="4" t="s">
        <v>24</v>
      </c>
      <c r="B13" s="5" t="s">
        <v>25</v>
      </c>
      <c r="C13" s="6" t="s">
        <v>26</v>
      </c>
      <c r="D13" s="5" t="s">
        <v>16</v>
      </c>
      <c r="E13" s="5" t="s">
        <v>27</v>
      </c>
      <c r="F13" s="7">
        <v>43.12</v>
      </c>
      <c r="G13" s="7">
        <v>343.21</v>
      </c>
      <c r="H13" s="7">
        <f t="shared" si="0"/>
        <v>14799.215199999999</v>
      </c>
    </row>
    <row r="14" spans="1:8" ht="20.100000000000001" customHeight="1" x14ac:dyDescent="0.25">
      <c r="A14" s="2" t="s">
        <v>28</v>
      </c>
      <c r="B14" s="35" t="s">
        <v>29</v>
      </c>
      <c r="C14" s="36"/>
      <c r="D14" s="36"/>
      <c r="E14" s="36"/>
      <c r="F14" s="36"/>
      <c r="G14" s="36"/>
      <c r="H14" s="3">
        <f>SUM(H15:H16)</f>
        <v>6792.2</v>
      </c>
    </row>
    <row r="15" spans="1:8" x14ac:dyDescent="0.25">
      <c r="A15" s="4" t="s">
        <v>30</v>
      </c>
      <c r="B15" s="5" t="s">
        <v>31</v>
      </c>
      <c r="C15" s="6" t="s">
        <v>32</v>
      </c>
      <c r="D15" s="5" t="s">
        <v>16</v>
      </c>
      <c r="E15" s="5" t="s">
        <v>33</v>
      </c>
      <c r="F15" s="7">
        <v>100</v>
      </c>
      <c r="G15" s="7">
        <v>2.15</v>
      </c>
      <c r="H15" s="7">
        <f t="shared" ref="H15:H16" si="1">+G15*F15</f>
        <v>215</v>
      </c>
    </row>
    <row r="16" spans="1:8" ht="18" x14ac:dyDescent="0.25">
      <c r="A16" s="4" t="s">
        <v>34</v>
      </c>
      <c r="B16" s="5" t="s">
        <v>35</v>
      </c>
      <c r="C16" s="6" t="s">
        <v>36</v>
      </c>
      <c r="D16" s="5" t="s">
        <v>16</v>
      </c>
      <c r="E16" s="5" t="s">
        <v>27</v>
      </c>
      <c r="F16" s="7">
        <v>360</v>
      </c>
      <c r="G16" s="7">
        <v>18.27</v>
      </c>
      <c r="H16" s="7">
        <f t="shared" si="1"/>
        <v>6577.2</v>
      </c>
    </row>
    <row r="17" spans="1:8" ht="20.100000000000001" customHeight="1" x14ac:dyDescent="0.25">
      <c r="A17" s="2" t="s">
        <v>37</v>
      </c>
      <c r="B17" s="35" t="s">
        <v>38</v>
      </c>
      <c r="C17" s="36"/>
      <c r="D17" s="36"/>
      <c r="E17" s="36"/>
      <c r="F17" s="36"/>
      <c r="G17" s="36"/>
      <c r="H17" s="3">
        <f>SUM(H18:H20)</f>
        <v>12039.06</v>
      </c>
    </row>
    <row r="18" spans="1:8" x14ac:dyDescent="0.25">
      <c r="A18" s="4" t="s">
        <v>39</v>
      </c>
      <c r="B18" s="24" t="s">
        <v>94</v>
      </c>
      <c r="C18" s="25" t="s">
        <v>95</v>
      </c>
      <c r="D18" s="24" t="s">
        <v>16</v>
      </c>
      <c r="E18" s="24" t="s">
        <v>27</v>
      </c>
      <c r="F18" s="26">
        <v>4488</v>
      </c>
      <c r="G18" s="26">
        <v>0.95</v>
      </c>
      <c r="H18" s="26">
        <f t="shared" ref="H18:H20" si="2">+G18*F18</f>
        <v>4263.5999999999995</v>
      </c>
    </row>
    <row r="19" spans="1:8" ht="16.5" x14ac:dyDescent="0.25">
      <c r="A19" s="4" t="s">
        <v>40</v>
      </c>
      <c r="B19" s="24" t="s">
        <v>96</v>
      </c>
      <c r="C19" s="25" t="s">
        <v>97</v>
      </c>
      <c r="D19" s="24" t="s">
        <v>16</v>
      </c>
      <c r="E19" s="24" t="s">
        <v>98</v>
      </c>
      <c r="F19" s="26">
        <v>561</v>
      </c>
      <c r="G19" s="26">
        <v>1.5</v>
      </c>
      <c r="H19" s="26">
        <f t="shared" si="2"/>
        <v>841.5</v>
      </c>
    </row>
    <row r="20" spans="1:8" x14ac:dyDescent="0.25">
      <c r="A20" s="4" t="s">
        <v>42</v>
      </c>
      <c r="B20" s="5" t="s">
        <v>43</v>
      </c>
      <c r="C20" s="6" t="s">
        <v>44</v>
      </c>
      <c r="D20" s="5" t="s">
        <v>16</v>
      </c>
      <c r="E20" s="5" t="s">
        <v>45</v>
      </c>
      <c r="F20" s="7">
        <v>6732</v>
      </c>
      <c r="G20" s="7">
        <v>1.03</v>
      </c>
      <c r="H20" s="7">
        <f t="shared" si="2"/>
        <v>6933.96</v>
      </c>
    </row>
    <row r="21" spans="1:8" ht="20.100000000000001" customHeight="1" x14ac:dyDescent="0.25">
      <c r="A21" s="2" t="s">
        <v>46</v>
      </c>
      <c r="B21" s="35" t="s">
        <v>47</v>
      </c>
      <c r="C21" s="36"/>
      <c r="D21" s="36"/>
      <c r="E21" s="36"/>
      <c r="F21" s="36"/>
      <c r="G21" s="36"/>
      <c r="H21" s="3">
        <f>SUM(H22:H25)</f>
        <v>39403.299999999996</v>
      </c>
    </row>
    <row r="22" spans="1:8" ht="18" x14ac:dyDescent="0.25">
      <c r="A22" s="4" t="s">
        <v>48</v>
      </c>
      <c r="B22" s="22" t="s">
        <v>91</v>
      </c>
      <c r="C22" s="46" t="s">
        <v>120</v>
      </c>
      <c r="D22" s="5" t="s">
        <v>49</v>
      </c>
      <c r="E22" s="5" t="s">
        <v>50</v>
      </c>
      <c r="F22" s="7">
        <v>3</v>
      </c>
      <c r="G22" s="7">
        <v>8519.1200000000008</v>
      </c>
      <c r="H22" s="7">
        <f t="shared" ref="H22:H25" si="3">+G22*F22</f>
        <v>25557.360000000001</v>
      </c>
    </row>
    <row r="23" spans="1:8" ht="18" x14ac:dyDescent="0.25">
      <c r="A23" s="4" t="s">
        <v>51</v>
      </c>
      <c r="B23" s="22" t="s">
        <v>92</v>
      </c>
      <c r="C23" s="6" t="s">
        <v>52</v>
      </c>
      <c r="D23" s="5" t="s">
        <v>49</v>
      </c>
      <c r="E23" s="5" t="s">
        <v>53</v>
      </c>
      <c r="F23" s="7">
        <v>2</v>
      </c>
      <c r="G23" s="7">
        <v>1407.74</v>
      </c>
      <c r="H23" s="7">
        <f t="shared" si="3"/>
        <v>2815.48</v>
      </c>
    </row>
    <row r="24" spans="1:8" x14ac:dyDescent="0.25">
      <c r="A24" s="4" t="s">
        <v>54</v>
      </c>
      <c r="B24" s="5" t="s">
        <v>55</v>
      </c>
      <c r="C24" s="6" t="s">
        <v>56</v>
      </c>
      <c r="D24" s="5" t="s">
        <v>16</v>
      </c>
      <c r="E24" s="5" t="s">
        <v>27</v>
      </c>
      <c r="F24" s="7">
        <v>359</v>
      </c>
      <c r="G24" s="7">
        <v>16.579999999999998</v>
      </c>
      <c r="H24" s="7">
        <f t="shared" si="3"/>
        <v>5952.2199999999993</v>
      </c>
    </row>
    <row r="25" spans="1:8" x14ac:dyDescent="0.25">
      <c r="A25" s="4" t="s">
        <v>57</v>
      </c>
      <c r="B25" s="5" t="s">
        <v>58</v>
      </c>
      <c r="C25" s="6" t="s">
        <v>59</v>
      </c>
      <c r="D25" s="5" t="s">
        <v>16</v>
      </c>
      <c r="E25" s="5" t="s">
        <v>27</v>
      </c>
      <c r="F25" s="7">
        <v>16</v>
      </c>
      <c r="G25" s="7">
        <v>317.39</v>
      </c>
      <c r="H25" s="7">
        <f t="shared" si="3"/>
        <v>5078.24</v>
      </c>
    </row>
    <row r="26" spans="1:8" ht="20.100000000000001" customHeight="1" x14ac:dyDescent="0.25">
      <c r="A26" s="2" t="s">
        <v>60</v>
      </c>
      <c r="B26" s="35" t="s">
        <v>61</v>
      </c>
      <c r="C26" s="36"/>
      <c r="D26" s="36"/>
      <c r="E26" s="36"/>
      <c r="F26" s="36"/>
      <c r="G26" s="36"/>
      <c r="H26" s="3">
        <f>SUM(H27:H30)</f>
        <v>127783.41840000001</v>
      </c>
    </row>
    <row r="27" spans="1:8" x14ac:dyDescent="0.25">
      <c r="A27" s="4" t="s">
        <v>62</v>
      </c>
      <c r="B27" s="5" t="s">
        <v>64</v>
      </c>
      <c r="C27" s="46" t="s">
        <v>122</v>
      </c>
      <c r="D27" s="5" t="s">
        <v>16</v>
      </c>
      <c r="E27" s="5" t="s">
        <v>41</v>
      </c>
      <c r="F27" s="7">
        <v>1507.68</v>
      </c>
      <c r="G27" s="7">
        <v>47.43</v>
      </c>
      <c r="H27" s="7">
        <f t="shared" ref="H27:H29" si="4">+G27*F27</f>
        <v>71509.262400000007</v>
      </c>
    </row>
    <row r="28" spans="1:8" x14ac:dyDescent="0.25">
      <c r="A28" s="4" t="s">
        <v>63</v>
      </c>
      <c r="B28" s="5" t="s">
        <v>66</v>
      </c>
      <c r="C28" s="6" t="s">
        <v>67</v>
      </c>
      <c r="D28" s="5" t="s">
        <v>16</v>
      </c>
      <c r="E28" s="5" t="s">
        <v>68</v>
      </c>
      <c r="F28" s="7">
        <v>1507680</v>
      </c>
      <c r="G28" s="7">
        <v>0.02</v>
      </c>
      <c r="H28" s="7">
        <f t="shared" si="4"/>
        <v>30153.600000000002</v>
      </c>
    </row>
    <row r="29" spans="1:8" ht="16.5" x14ac:dyDescent="0.25">
      <c r="A29" s="4" t="s">
        <v>65</v>
      </c>
      <c r="B29" s="24" t="s">
        <v>96</v>
      </c>
      <c r="C29" s="25" t="s">
        <v>97</v>
      </c>
      <c r="D29" s="24" t="s">
        <v>16</v>
      </c>
      <c r="E29" s="24" t="s">
        <v>98</v>
      </c>
      <c r="F29" s="26">
        <v>1884.6</v>
      </c>
      <c r="G29" s="26">
        <v>1.5</v>
      </c>
      <c r="H29" s="26">
        <f t="shared" si="4"/>
        <v>2826.8999999999996</v>
      </c>
    </row>
    <row r="30" spans="1:8" x14ac:dyDescent="0.25">
      <c r="A30" s="4" t="s">
        <v>69</v>
      </c>
      <c r="B30" s="5" t="s">
        <v>43</v>
      </c>
      <c r="C30" s="6" t="s">
        <v>44</v>
      </c>
      <c r="D30" s="5" t="s">
        <v>16</v>
      </c>
      <c r="E30" s="5" t="s">
        <v>45</v>
      </c>
      <c r="F30" s="7">
        <v>22615.200000000001</v>
      </c>
      <c r="G30" s="7">
        <v>1.03</v>
      </c>
      <c r="H30" s="7">
        <f t="shared" ref="H30" si="5">+G30*F30</f>
        <v>23293.656000000003</v>
      </c>
    </row>
    <row r="31" spans="1:8" ht="20.100000000000001" customHeight="1" x14ac:dyDescent="0.25">
      <c r="A31" s="2" t="s">
        <v>70</v>
      </c>
      <c r="B31" s="35" t="s">
        <v>71</v>
      </c>
      <c r="C31" s="36"/>
      <c r="D31" s="36"/>
      <c r="E31" s="36"/>
      <c r="F31" s="36"/>
      <c r="G31" s="36"/>
      <c r="H31" s="3">
        <f>SUM(H32:H35)</f>
        <v>32704.363399999998</v>
      </c>
    </row>
    <row r="32" spans="1:8" ht="18" x14ac:dyDescent="0.25">
      <c r="A32" s="4" t="s">
        <v>72</v>
      </c>
      <c r="B32" s="5" t="s">
        <v>76</v>
      </c>
      <c r="C32" s="6" t="s">
        <v>77</v>
      </c>
      <c r="D32" s="5" t="s">
        <v>78</v>
      </c>
      <c r="E32" s="5" t="s">
        <v>79</v>
      </c>
      <c r="F32" s="7">
        <v>16</v>
      </c>
      <c r="G32" s="7">
        <v>318</v>
      </c>
      <c r="H32" s="7">
        <f t="shared" ref="H32:H35" si="6">+G32*F32</f>
        <v>5088</v>
      </c>
    </row>
    <row r="33" spans="1:8" ht="18" x14ac:dyDescent="0.25">
      <c r="A33" s="4" t="s">
        <v>73</v>
      </c>
      <c r="B33" s="5">
        <v>2003801</v>
      </c>
      <c r="C33" s="46" t="s">
        <v>121</v>
      </c>
      <c r="D33" s="5" t="s">
        <v>78</v>
      </c>
      <c r="E33" s="5" t="s">
        <v>79</v>
      </c>
      <c r="F33" s="7">
        <v>599</v>
      </c>
      <c r="G33" s="7">
        <v>43.46</v>
      </c>
      <c r="H33" s="7">
        <f t="shared" si="6"/>
        <v>26032.54</v>
      </c>
    </row>
    <row r="34" spans="1:8" ht="16.5" x14ac:dyDescent="0.25">
      <c r="A34" s="4" t="s">
        <v>74</v>
      </c>
      <c r="B34" s="24" t="s">
        <v>96</v>
      </c>
      <c r="C34" s="25" t="s">
        <v>97</v>
      </c>
      <c r="D34" s="24" t="s">
        <v>16</v>
      </c>
      <c r="E34" s="24" t="s">
        <v>98</v>
      </c>
      <c r="F34" s="26">
        <v>114.27</v>
      </c>
      <c r="G34" s="26">
        <v>1.5</v>
      </c>
      <c r="H34" s="26">
        <f t="shared" si="6"/>
        <v>171.405</v>
      </c>
    </row>
    <row r="35" spans="1:8" x14ac:dyDescent="0.25">
      <c r="A35" s="4" t="s">
        <v>75</v>
      </c>
      <c r="B35" s="5" t="s">
        <v>43</v>
      </c>
      <c r="C35" s="6" t="s">
        <v>44</v>
      </c>
      <c r="D35" s="5" t="s">
        <v>16</v>
      </c>
      <c r="E35" s="5" t="s">
        <v>45</v>
      </c>
      <c r="F35" s="7">
        <v>1371.28</v>
      </c>
      <c r="G35" s="7">
        <v>1.03</v>
      </c>
      <c r="H35" s="7">
        <f t="shared" si="6"/>
        <v>1412.4184</v>
      </c>
    </row>
    <row r="36" spans="1:8" x14ac:dyDescent="0.25">
      <c r="A36" s="23">
        <v>4</v>
      </c>
      <c r="B36" s="37" t="s">
        <v>99</v>
      </c>
      <c r="C36" s="36"/>
      <c r="D36" s="36"/>
      <c r="E36" s="36"/>
      <c r="F36" s="36"/>
      <c r="G36" s="36"/>
      <c r="H36" s="3">
        <f>SUM(H37:H43)</f>
        <v>294126.04799999995</v>
      </c>
    </row>
    <row r="37" spans="1:8" x14ac:dyDescent="0.25">
      <c r="A37" s="27" t="s">
        <v>100</v>
      </c>
      <c r="B37" s="5">
        <v>95241</v>
      </c>
      <c r="C37" s="28" t="s">
        <v>107</v>
      </c>
      <c r="D37" s="5" t="s">
        <v>16</v>
      </c>
      <c r="E37" s="5" t="s">
        <v>108</v>
      </c>
      <c r="F37" s="7">
        <v>61.2</v>
      </c>
      <c r="G37" s="7">
        <v>18.41</v>
      </c>
      <c r="H37" s="7">
        <f t="shared" ref="H37:H43" si="7">+G37*F37</f>
        <v>1126.692</v>
      </c>
    </row>
    <row r="38" spans="1:8" x14ac:dyDescent="0.25">
      <c r="A38" s="27" t="s">
        <v>101</v>
      </c>
      <c r="B38" s="29" t="s">
        <v>110</v>
      </c>
      <c r="C38" s="31" t="s">
        <v>109</v>
      </c>
      <c r="D38" s="5" t="s">
        <v>16</v>
      </c>
      <c r="E38" s="5" t="s">
        <v>98</v>
      </c>
      <c r="F38" s="7">
        <v>73.44</v>
      </c>
      <c r="G38" s="7">
        <v>301.83999999999997</v>
      </c>
      <c r="H38" s="7">
        <f t="shared" si="7"/>
        <v>22167.129599999997</v>
      </c>
    </row>
    <row r="39" spans="1:8" ht="23.25" customHeight="1" x14ac:dyDescent="0.25">
      <c r="A39" s="27" t="s">
        <v>102</v>
      </c>
      <c r="B39" s="5" t="s">
        <v>112</v>
      </c>
      <c r="C39" s="32" t="s">
        <v>111</v>
      </c>
      <c r="D39" s="5" t="s">
        <v>16</v>
      </c>
      <c r="E39" s="5" t="s">
        <v>113</v>
      </c>
      <c r="F39" s="7">
        <v>52.8</v>
      </c>
      <c r="G39" s="7">
        <v>17.579999999999998</v>
      </c>
      <c r="H39" s="7">
        <f t="shared" si="7"/>
        <v>928.22399999999982</v>
      </c>
    </row>
    <row r="40" spans="1:8" x14ac:dyDescent="0.25">
      <c r="A40" s="27" t="s">
        <v>103</v>
      </c>
      <c r="B40" s="29">
        <v>83681</v>
      </c>
      <c r="C40" s="31" t="s">
        <v>114</v>
      </c>
      <c r="D40" s="5" t="s">
        <v>16</v>
      </c>
      <c r="E40" s="5" t="s">
        <v>113</v>
      </c>
      <c r="F40" s="7">
        <v>7.5</v>
      </c>
      <c r="G40" s="7">
        <v>14.98</v>
      </c>
      <c r="H40" s="7">
        <f t="shared" si="7"/>
        <v>112.35000000000001</v>
      </c>
    </row>
    <row r="41" spans="1:8" x14ac:dyDescent="0.25">
      <c r="A41" s="27" t="s">
        <v>104</v>
      </c>
      <c r="B41" s="5">
        <v>83729</v>
      </c>
      <c r="C41" s="28" t="s">
        <v>115</v>
      </c>
      <c r="D41" s="5" t="s">
        <v>16</v>
      </c>
      <c r="E41" s="5" t="s">
        <v>108</v>
      </c>
      <c r="F41" s="7">
        <v>73.44</v>
      </c>
      <c r="G41" s="7">
        <v>17.850000000000001</v>
      </c>
      <c r="H41" s="7">
        <f t="shared" si="7"/>
        <v>1310.904</v>
      </c>
    </row>
    <row r="42" spans="1:8" x14ac:dyDescent="0.25">
      <c r="A42" s="27" t="s">
        <v>105</v>
      </c>
      <c r="B42" s="29">
        <v>83682</v>
      </c>
      <c r="C42" s="31" t="s">
        <v>116</v>
      </c>
      <c r="D42" s="5" t="s">
        <v>16</v>
      </c>
      <c r="E42" s="5" t="s">
        <v>98</v>
      </c>
      <c r="F42" s="7">
        <v>18.36</v>
      </c>
      <c r="G42" s="7">
        <v>98.69</v>
      </c>
      <c r="H42" s="7">
        <f t="shared" si="7"/>
        <v>1811.9484</v>
      </c>
    </row>
    <row r="43" spans="1:8" x14ac:dyDescent="0.25">
      <c r="A43" s="27" t="s">
        <v>106</v>
      </c>
      <c r="B43" s="5" t="s">
        <v>117</v>
      </c>
      <c r="C43" s="30" t="s">
        <v>119</v>
      </c>
      <c r="D43" s="5" t="s">
        <v>118</v>
      </c>
      <c r="E43" s="5" t="s">
        <v>108</v>
      </c>
      <c r="F43" s="7">
        <v>4560</v>
      </c>
      <c r="G43" s="7">
        <v>58.48</v>
      </c>
      <c r="H43" s="7">
        <f t="shared" si="7"/>
        <v>266668.79999999999</v>
      </c>
    </row>
    <row r="44" spans="1:8" ht="15" customHeight="1" x14ac:dyDescent="0.25">
      <c r="A44" s="33" t="s">
        <v>88</v>
      </c>
      <c r="B44" s="33"/>
      <c r="C44" s="33"/>
      <c r="D44" s="33"/>
      <c r="E44" s="33"/>
      <c r="F44" s="33"/>
      <c r="G44" s="33"/>
      <c r="H44" s="21">
        <f>+H31+H26+H8+H36</f>
        <v>532239.94499999995</v>
      </c>
    </row>
    <row r="45" spans="1:8" ht="15" customHeight="1" x14ac:dyDescent="0.25">
      <c r="A45" s="33" t="s">
        <v>89</v>
      </c>
      <c r="B45" s="33"/>
      <c r="C45" s="33"/>
      <c r="D45" s="33"/>
      <c r="E45" s="33"/>
      <c r="F45" s="33"/>
      <c r="G45" s="33"/>
      <c r="H45" s="21">
        <f>+H46+H47</f>
        <v>146153.09</v>
      </c>
    </row>
    <row r="46" spans="1:8" ht="15" customHeight="1" x14ac:dyDescent="0.25">
      <c r="A46" s="34" t="s">
        <v>87</v>
      </c>
      <c r="B46" s="33"/>
      <c r="C46" s="33"/>
      <c r="D46" s="33"/>
      <c r="E46" s="33"/>
      <c r="F46" s="33"/>
      <c r="G46" s="33"/>
      <c r="H46" s="21">
        <v>146153.09</v>
      </c>
    </row>
    <row r="47" spans="1:8" ht="15" customHeight="1" x14ac:dyDescent="0.25">
      <c r="A47" s="34" t="s">
        <v>86</v>
      </c>
      <c r="B47" s="33"/>
      <c r="C47" s="33"/>
      <c r="D47" s="33"/>
      <c r="E47" s="33"/>
      <c r="F47" s="33"/>
      <c r="G47" s="33"/>
      <c r="H47" s="21"/>
    </row>
    <row r="48" spans="1:8" ht="15" customHeight="1" x14ac:dyDescent="0.25">
      <c r="A48" s="33" t="s">
        <v>90</v>
      </c>
      <c r="B48" s="33"/>
      <c r="C48" s="33"/>
      <c r="D48" s="33"/>
      <c r="E48" s="33"/>
      <c r="F48" s="33"/>
      <c r="G48" s="33"/>
      <c r="H48" s="21">
        <f>+H44+H45</f>
        <v>678393.03499999992</v>
      </c>
    </row>
  </sheetData>
  <mergeCells count="16">
    <mergeCell ref="A1:H1"/>
    <mergeCell ref="B2:G2"/>
    <mergeCell ref="B8:G8"/>
    <mergeCell ref="B9:G9"/>
    <mergeCell ref="B14:G14"/>
    <mergeCell ref="A3:H3"/>
    <mergeCell ref="B17:G17"/>
    <mergeCell ref="B21:G21"/>
    <mergeCell ref="B26:G26"/>
    <mergeCell ref="B31:G31"/>
    <mergeCell ref="B36:G36"/>
    <mergeCell ref="A44:G44"/>
    <mergeCell ref="A45:G45"/>
    <mergeCell ref="A46:G46"/>
    <mergeCell ref="A47:G47"/>
    <mergeCell ref="A48:G48"/>
  </mergeCells>
  <conditionalFormatting sqref="D5:D6">
    <cfRule type="containsText" dxfId="1" priority="2" operator="containsText" text="ORSE">
      <formula>NOT(ISERROR(SEARCH("ORSE",D5)))</formula>
    </cfRule>
  </conditionalFormatting>
  <conditionalFormatting sqref="D5:D6">
    <cfRule type="containsText" dxfId="0" priority="1" operator="containsText" text="ORSE INSUMO">
      <formula>NOT(ISERROR(SEARCH("ORSE INSUMO",D5)))</formula>
    </cfRule>
  </conditionalFormatting>
  <printOptions horizontalCentered="1"/>
  <pageMargins left="0.27559055118110237" right="0.27559055118110237" top="0.27559055118110237" bottom="0.27559055118110237" header="0" footer="0"/>
  <pageSetup scale="97" fitToHeight="4" orientation="landscape" r:id="rId1"/>
  <rowBreaks count="1" manualBreakCount="1">
    <brk id="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orcamento!Titulos_de_impressao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2018-07-24T14:26:37Z</dcterms:modified>
</cp:coreProperties>
</file>