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CURVA AB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 localSheetId="0">#REF!</definedName>
    <definedName name="_____ta105">#REF!</definedName>
    <definedName name="_____ta157" localSheetId="0">#REF!</definedName>
    <definedName name="_____ta157">#REF!</definedName>
    <definedName name="____ta105" localSheetId="0">#REF!</definedName>
    <definedName name="____ta105">#REF!</definedName>
    <definedName name="____ta157" localSheetId="0">#REF!</definedName>
    <definedName name="____ta157">#REF!</definedName>
    <definedName name="___ta105" localSheetId="0">#REF!</definedName>
    <definedName name="___ta105">#REF!</definedName>
    <definedName name="___ta157" localSheetId="0">#REF!</definedName>
    <definedName name="___ta157">#REF!</definedName>
    <definedName name="__a100000" localSheetId="0">#REF!</definedName>
    <definedName name="__a100000">#REF!</definedName>
    <definedName name="__a70000" localSheetId="0">#REF!</definedName>
    <definedName name="__a70000">#REF!</definedName>
    <definedName name="__apf1" localSheetId="0">#REF!</definedName>
    <definedName name="__apf1">#REF!</definedName>
    <definedName name="__cpf1" localSheetId="0">#REF!</definedName>
    <definedName name="__cpf1">#REF!</definedName>
    <definedName name="__SL6">#N/A</definedName>
    <definedName name="__ta105" localSheetId="0">#REF!</definedName>
    <definedName name="__ta105">#REF!</definedName>
    <definedName name="__ta157" localSheetId="0">#REF!</definedName>
    <definedName name="__ta157">#REF!</definedName>
    <definedName name="_a100000" localSheetId="0">#REF!</definedName>
    <definedName name="_a100000">#REF!</definedName>
    <definedName name="_a70000" localSheetId="0">#REF!</definedName>
    <definedName name="_a70000">#REF!</definedName>
    <definedName name="_apf1" localSheetId="0">#REF!</definedName>
    <definedName name="_apf1">#REF!</definedName>
    <definedName name="_c" localSheetId="0">[1]Q8!#REF!</definedName>
    <definedName name="_c">[1]Q8!#REF!</definedName>
    <definedName name="_cpf1" localSheetId="0">#REF!</definedName>
    <definedName name="_cpf1">#REF!</definedName>
    <definedName name="_xlnm._FilterDatabase" localSheetId="0" hidden="1">'CURVA ABC'!$A$5:$O$30</definedName>
    <definedName name="_Order1" hidden="1">255</definedName>
    <definedName name="_SL6">#N/A</definedName>
    <definedName name="_ta105" localSheetId="0">#REF!</definedName>
    <definedName name="_ta105">#REF!</definedName>
    <definedName name="_ta157" localSheetId="0">#REF!</definedName>
    <definedName name="_ta157">#REF!</definedName>
    <definedName name="ABRE_COLUNAS">#N/A</definedName>
    <definedName name="ACERTA_TITULOS">#N/A</definedName>
    <definedName name="AGORA" localSheetId="0">#REF!</definedName>
    <definedName name="AGORA">#REF!</definedName>
    <definedName name="_xlnm.Print_Area" localSheetId="0">'CURVA ABC'!$A$1:$H$33</definedName>
    <definedName name="Área_impressão" localSheetId="0">#REF!</definedName>
    <definedName name="Área_impressão">#REF!</definedName>
    <definedName name="Área_impressão_IM" localSheetId="0">#REF!</definedName>
    <definedName name="Área_impressão_IM">#REF!</definedName>
    <definedName name="atual">[2]Imai03!$A$2:$D$3535</definedName>
    <definedName name="_xlnm.Database" localSheetId="0">#REF!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 localSheetId="0">#REF!</definedName>
    <definedName name="_xlnm.Criteria">#REF!</definedName>
    <definedName name="CUSTO_06" localSheetId="0">#REF!</definedName>
    <definedName name="CUSTO_06">#REF!</definedName>
    <definedName name="d" localSheetId="0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 localSheetId="0">#REF!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 localSheetId="0">#REF!</definedName>
    <definedName name="Excel_BuiltIn_Print_Area_2_1">#REF!</definedName>
    <definedName name="Excel_BuiltIn_Print_Area_2_1_6" localSheetId="0">#REF!</definedName>
    <definedName name="Excel_BuiltIn_Print_Area_2_1_6">#REF!</definedName>
    <definedName name="Excel_BuiltIn_Print_Area_6_1" localSheetId="0">#REF!</definedName>
    <definedName name="Excel_BuiltIn_Print_Area_6_1">#REF!</definedName>
    <definedName name="Excel_BuiltIn_Print_Area_6_1_6" localSheetId="0">#REF!</definedName>
    <definedName name="Excel_BuiltIn_Print_Area_6_1_6">#REF!</definedName>
    <definedName name="f" localSheetId="0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 localSheetId="0">'[7]1-1'!#REF!</definedName>
    <definedName name="KAPA">'[7]1-1'!#REF!</definedName>
    <definedName name="L_">#N/A</definedName>
    <definedName name="MENSAGEM">#N/A</definedName>
    <definedName name="MENSSAGEM_ERRO">#N/A</definedName>
    <definedName name="MM" localSheetId="0">#REF!</definedName>
    <definedName name="MM">#REF!</definedName>
    <definedName name="N_FOLHAS">#N/A</definedName>
    <definedName name="ok">[2]Imai03!$A$2:$D$3535</definedName>
    <definedName name="Percentual_adm_local" localSheetId="0">#REF!</definedName>
    <definedName name="Percentual_adm_local">#REF!</definedName>
    <definedName name="Preço_unit_total_comp" localSheetId="0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_xlnm.Print_Titles" localSheetId="0">'CURVA ABC'!$1:$5</definedName>
    <definedName name="UA">#N/A</definedName>
    <definedName name="VALOR">#N/A</definedName>
    <definedName name="VALOR_1">#N/A</definedName>
    <definedName name="VALOR_2">#N/A</definedName>
    <definedName name="Valor_total_cal" localSheetId="0">#REF!</definedName>
    <definedName name="Valor_total_cal">#REF!</definedName>
    <definedName name="VERIFICA_SI">#N/A</definedName>
    <definedName name="Z_03AF3097_A8FB_458C_A6E3_16DC15F02CE9_.wvu.FilterData" localSheetId="0" hidden="1">'CURVA ABC'!#REF!</definedName>
    <definedName name="Z_385977A3_6FE9_40C9_8548_2B73DA2662B2_.wvu.Cols" localSheetId="0" hidden="1">'CURVA ABC'!#REF!,'CURVA ABC'!#REF!,'CURVA ABC'!#REF!</definedName>
    <definedName name="Z_385977A3_6FE9_40C9_8548_2B73DA2662B2_.wvu.FilterData" localSheetId="0" hidden="1">'CURVA ABC'!$A$5:$O$30</definedName>
    <definedName name="Z_385977A3_6FE9_40C9_8548_2B73DA2662B2_.wvu.PrintArea" localSheetId="0" hidden="1">'CURVA ABC'!$A$1:$F$30</definedName>
    <definedName name="Z_385977A3_6FE9_40C9_8548_2B73DA2662B2_.wvu.PrintTitles" localSheetId="0" hidden="1">'CURVA ABC'!$1:$5</definedName>
    <definedName name="Z_8E8EE2BB_923B_4F0D_BF0F_F04BAD1A1AD6_.wvu.FilterData" localSheetId="0" hidden="1">'CURVA ABC'!#REF!</definedName>
    <definedName name="Z_B405E408_F2B9_4E18_BFF6_C22DA8A2ED1C_.wvu.FilterData" localSheetId="0" hidden="1">'CURVA ABC'!#REF!</definedName>
    <definedName name="Z_BF95D06F_A801_4955_B76D_3C2C36D85037_.wvu.Cols" localSheetId="0" hidden="1">'CURVA ABC'!#REF!,'CURVA ABC'!#REF!,'CURVA ABC'!#REF!</definedName>
    <definedName name="Z_BF95D06F_A801_4955_B76D_3C2C36D85037_.wvu.FilterData" localSheetId="0" hidden="1">'CURVA ABC'!#REF!</definedName>
    <definedName name="Z_BF95D06F_A801_4955_B76D_3C2C36D85037_.wvu.PrintArea" localSheetId="0" hidden="1">'CURVA ABC'!$A$1:$F$30</definedName>
    <definedName name="Z_BF95D06F_A801_4955_B76D_3C2C36D85037_.wvu.PrintTitles" localSheetId="0" hidden="1">'CURVA ABC'!$2:$5</definedName>
    <definedName name="Z_DFCC1ACA_633C_48C5_8B22_0640848F6C91_.wvu.FilterData" localSheetId="0" hidden="1">'CURVA ABC'!#REF!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30"/>
  <c r="F7" s="1"/>
  <c r="F8" l="1"/>
  <c r="F12"/>
  <c r="F16"/>
  <c r="F20"/>
  <c r="F24"/>
  <c r="F29"/>
  <c r="F25"/>
  <c r="F17"/>
  <c r="F9"/>
  <c r="F26"/>
  <c r="F18"/>
  <c r="F6"/>
  <c r="G6" s="1"/>
  <c r="G7" s="1"/>
  <c r="F22"/>
  <c r="F14"/>
  <c r="F10"/>
  <c r="F21"/>
  <c r="F13"/>
  <c r="F27"/>
  <c r="F23"/>
  <c r="F19"/>
  <c r="F15"/>
  <c r="F11"/>
  <c r="E32"/>
  <c r="A4"/>
  <c r="G8" l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</calcChain>
</file>

<file path=xl/sharedStrings.xml><?xml version="1.0" encoding="utf-8"?>
<sst xmlns="http://schemas.openxmlformats.org/spreadsheetml/2006/main" count="86" uniqueCount="50">
  <si>
    <t>PREFEITURA DE MACEIÓ</t>
  </si>
  <si>
    <t>CURVA ABC</t>
  </si>
  <si>
    <t>Discriminação</t>
  </si>
  <si>
    <t>Und.</t>
  </si>
  <si>
    <t>Quantidade</t>
  </si>
  <si>
    <t>Valor unit (R$)</t>
  </si>
  <si>
    <t>Valor total</t>
  </si>
  <si>
    <t>%</t>
  </si>
  <si>
    <t>% ACUMULADO</t>
  </si>
  <si>
    <t>CLASSIFICAÇÃO</t>
  </si>
  <si>
    <t>VALOR TOTAL (SEM BDI)</t>
  </si>
  <si>
    <t>VALOR TOTAL DO BDI</t>
  </si>
  <si>
    <t>VALOR TOTAL (COM BDI)</t>
  </si>
  <si>
    <t>OBRA: ENCOSTA DA AV. AFRÂNIO LAJES</t>
  </si>
  <si>
    <t>A</t>
  </si>
  <si>
    <t>B</t>
  </si>
  <si>
    <t>C</t>
  </si>
  <si>
    <t>EXECUÇÃO DE REFORÇO E REVEGETAÇÃO DE TALUDE CONTRA EROSÃO</t>
  </si>
  <si>
    <t>M2</t>
  </si>
  <si>
    <t>ESCAVAÇÃO MANUAL DE VALA COM PROFUNDIDADE MENOR OU IGUAL A 1,30 M. AF_03/2016</t>
  </si>
  <si>
    <t>M3</t>
  </si>
  <si>
    <t>TRANSPORTE COMERCIAL COM CAMINHAO BASCULANTE 6 M3, RODOVIA PAVIMENTADA</t>
  </si>
  <si>
    <t>M3XKM</t>
  </si>
  <si>
    <t>TRANSPORTE VERTICAL, LATA DE 18 L, MANUAL, 1 PAVIMENTO. AF_06/2014</t>
  </si>
  <si>
    <t>L</t>
  </si>
  <si>
    <t>Drenagem em canaleta meia cana D = 40 cm assente sobre lastro de areia - areia e brita comerciais</t>
  </si>
  <si>
    <t>m</t>
  </si>
  <si>
    <t>ADMINISTRAÇÃO DA OBRA - AFRÂNIO LAJES</t>
  </si>
  <si>
    <t>MÊS</t>
  </si>
  <si>
    <t>MURO DE ARRIMO DE CONCRETO CICLOPICO COM 30% DE PEDRA DE MAO</t>
  </si>
  <si>
    <t>EXECUÇÃO DE REFEITÓRIO EM CANTEIRO DE OBRA EM CHAPA DE MADEIRA COMPENSADA, NÃO INCLUSO MOBILIÁRIO E EQUIPAMENTOS. AF_02/2016</t>
  </si>
  <si>
    <t>ISOLAMENTO DE OBRA COM TELA PLASTICA COM MALHA DE 5MM E ESTRUTURA DE MADEIRA PONTALETEADA</t>
  </si>
  <si>
    <t>LOCACAO DA OBRA, COM USO DE EQUIPAMENTOS TOPOGRAFICOS, INCLUSIVE NIVELADOR</t>
  </si>
  <si>
    <t>Descida d'água de cortes em degraus - DCD 03 - areia e brita comerciais</t>
  </si>
  <si>
    <t>PLACA DE OBRA EM CHAPA DE ACO GALVANIZADO</t>
  </si>
  <si>
    <t>CAPINA E LIMPEZA MANUAL DE TERRENO</t>
  </si>
  <si>
    <t>CARGA E DESCARGA MECANICA DE SOLO UTILIZANDO CAMINHAO BASCULANTE 6,0M3/16T E PA CARREGADEIRA SOBRE PNEUS 128 HP, CAPACIDADE DA CAÇAMBA 1,7 A 2,8 M3, PESO OPERACIONAL 11632 KG</t>
  </si>
  <si>
    <t>MOBILIZAÇÃO E DESMOBILIZAÇÃO</t>
  </si>
  <si>
    <t>UNID</t>
  </si>
  <si>
    <t>LOCACAO DE CONTAINER 2,30 X 6,00 M, ALT. 2,50 M, PARA SANITARIO, COM 4 BACIAS, 8 CHUVEIROS,1 LAVATORIO E 1 MICTORIO</t>
  </si>
  <si>
    <t>MES</t>
  </si>
  <si>
    <t>CAMADA VERTICAL DRENANTE C/ PEDRA BRITADA NUMS 1 E 2</t>
  </si>
  <si>
    <t>LOCACAO DE CONTAINER 2,30 X 6,00 M, ALT. 2,50 M, COM 1 SANITARIO, PARA ESCRITORIO, COMPLETO, SEM DIVISORIAS INTERNAS</t>
  </si>
  <si>
    <t>FORNECIMENTO/INSTALACAO DE MANTA BIDIM RT-31</t>
  </si>
  <si>
    <t>LOCACAO DE CONTAINER 2,30 X 6,00 M, ALT. 2,50 M, PARA ESCRITORIO, SEM DIVISORIAS INTERNAS E SEM SANITARIO</t>
  </si>
  <si>
    <t>LASTRO DE CONCRETO MAGRO, APLICADO EM PISOS OU RADIERS, ESPESSURA DE 5 CM. AF_07_2016</t>
  </si>
  <si>
    <t>JUNTA DE DILATACAO PARA IMPERMEABILIZACAO, COM SELANTE ELASTICO MONOCOMPONENTE A BASE DE POLIURETANO, DIMENSOES 1X1CM.</t>
  </si>
  <si>
    <t>M</t>
  </si>
  <si>
    <t>SINALIZACAO DE TRANSITO - NOTURNA</t>
  </si>
  <si>
    <t>TUBO PVC D=4" COM MATERIAL DRENANTE PARA DRENO/BARBACA - FORNECIMENTO E INSTALACAO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</si>
</sst>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2" borderId="5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0" fontId="3" fillId="2" borderId="0" xfId="4" applyFont="1" applyFill="1" applyBorder="1" applyAlignment="1" applyProtection="1">
      <alignment horizontal="center" vertical="center"/>
      <protection locked="0"/>
    </xf>
    <xf numFmtId="10" fontId="3" fillId="2" borderId="0" xfId="3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6" xfId="0" applyFont="1" applyFill="1" applyBorder="1" applyAlignment="1" applyProtection="1">
      <protection locked="0"/>
    </xf>
    <xf numFmtId="0" fontId="7" fillId="2" borderId="7" xfId="4" applyNumberFormat="1" applyFont="1" applyFill="1" applyBorder="1" applyAlignment="1" applyProtection="1">
      <alignment vertical="center"/>
      <protection locked="0"/>
    </xf>
    <xf numFmtId="0" fontId="3" fillId="2" borderId="8" xfId="4" applyFont="1" applyFill="1" applyBorder="1" applyAlignment="1" applyProtection="1">
      <alignment vertical="center"/>
      <protection locked="0"/>
    </xf>
    <xf numFmtId="0" fontId="3" fillId="2" borderId="8" xfId="4" applyFont="1" applyFill="1" applyBorder="1" applyAlignment="1" applyProtection="1">
      <alignment horizontal="center" vertical="center"/>
      <protection locked="0"/>
    </xf>
    <xf numFmtId="10" fontId="3" fillId="2" borderId="8" xfId="3" applyNumberFormat="1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protection locked="0"/>
    </xf>
    <xf numFmtId="0" fontId="5" fillId="2" borderId="9" xfId="0" applyFont="1" applyFill="1" applyBorder="1" applyAlignment="1" applyProtection="1">
      <protection locked="0"/>
    </xf>
    <xf numFmtId="0" fontId="8" fillId="3" borderId="10" xfId="5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5" applyFont="1" applyFill="1" applyBorder="1" applyAlignment="1" applyProtection="1">
      <alignment horizontal="center" vertical="center" wrapText="1"/>
      <protection locked="0"/>
    </xf>
    <xf numFmtId="0" fontId="8" fillId="3" borderId="11" xfId="5" applyFont="1" applyFill="1" applyBorder="1" applyAlignment="1" applyProtection="1">
      <alignment horizontal="center" vertical="center"/>
      <protection locked="0"/>
    </xf>
    <xf numFmtId="0" fontId="8" fillId="3" borderId="12" xfId="5" applyFont="1" applyFill="1" applyBorder="1" applyAlignment="1" applyProtection="1">
      <alignment horizontal="center" vertical="center"/>
      <protection locked="0"/>
    </xf>
    <xf numFmtId="0" fontId="8" fillId="3" borderId="13" xfId="5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3" fillId="0" borderId="17" xfId="6" applyNumberFormat="1" applyFont="1" applyFill="1" applyBorder="1" applyAlignment="1" applyProtection="1">
      <alignment vertical="center" wrapText="1"/>
      <protection locked="0"/>
    </xf>
    <xf numFmtId="164" fontId="3" fillId="0" borderId="18" xfId="6" applyFont="1" applyFill="1" applyBorder="1" applyAlignment="1" applyProtection="1">
      <alignment vertical="center" wrapText="1"/>
      <protection locked="0"/>
    </xf>
    <xf numFmtId="164" fontId="3" fillId="0" borderId="18" xfId="6" applyFont="1" applyFill="1" applyBorder="1" applyAlignment="1" applyProtection="1">
      <alignment horizontal="center" vertical="center" wrapText="1"/>
      <protection locked="0"/>
    </xf>
    <xf numFmtId="43" fontId="3" fillId="0" borderId="18" xfId="1" applyFont="1" applyFill="1" applyBorder="1" applyAlignment="1" applyProtection="1">
      <alignment vertical="center" wrapText="1"/>
      <protection locked="0"/>
    </xf>
    <xf numFmtId="44" fontId="3" fillId="0" borderId="18" xfId="2" applyFont="1" applyFill="1" applyBorder="1" applyAlignment="1" applyProtection="1">
      <alignment vertical="center" wrapText="1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3" fillId="0" borderId="24" xfId="7" applyNumberFormat="1" applyFont="1" applyFill="1" applyBorder="1" applyAlignment="1" applyProtection="1">
      <alignment vertical="center" wrapText="1"/>
      <protection locked="0"/>
    </xf>
    <xf numFmtId="164" fontId="3" fillId="0" borderId="18" xfId="7" applyFont="1" applyFill="1" applyBorder="1" applyAlignment="1" applyProtection="1">
      <alignment horizontal="center" vertical="center" wrapText="1"/>
      <protection locked="0"/>
    </xf>
    <xf numFmtId="44" fontId="3" fillId="0" borderId="19" xfId="2" applyFont="1" applyFill="1" applyBorder="1" applyAlignment="1" applyProtection="1">
      <alignment vertical="center" wrapText="1"/>
      <protection locked="0"/>
    </xf>
    <xf numFmtId="10" fontId="3" fillId="0" borderId="19" xfId="3" applyNumberFormat="1" applyFont="1" applyFill="1" applyBorder="1" applyAlignment="1" applyProtection="1">
      <alignment wrapText="1"/>
      <protection locked="0"/>
    </xf>
    <xf numFmtId="0" fontId="3" fillId="0" borderId="24" xfId="6" applyNumberFormat="1" applyFont="1" applyFill="1" applyBorder="1" applyAlignment="1" applyProtection="1">
      <alignment vertical="center" wrapText="1"/>
      <protection locked="0"/>
    </xf>
    <xf numFmtId="0" fontId="3" fillId="0" borderId="17" xfId="7" applyNumberFormat="1" applyFont="1" applyFill="1" applyBorder="1" applyAlignment="1" applyProtection="1">
      <alignment vertical="center" wrapText="1"/>
      <protection locked="0"/>
    </xf>
    <xf numFmtId="164" fontId="3" fillId="0" borderId="18" xfId="7" applyFont="1" applyFill="1" applyBorder="1" applyAlignment="1" applyProtection="1">
      <alignment vertical="center" wrapText="1"/>
      <protection locked="0"/>
    </xf>
    <xf numFmtId="0" fontId="10" fillId="2" borderId="25" xfId="0" applyNumberFormat="1" applyFont="1" applyFill="1" applyBorder="1" applyAlignment="1" applyProtection="1">
      <protection locked="0"/>
    </xf>
    <xf numFmtId="0" fontId="10" fillId="2" borderId="26" xfId="0" applyFont="1" applyFill="1" applyBorder="1" applyAlignment="1" applyProtection="1">
      <protection locked="0"/>
    </xf>
    <xf numFmtId="44" fontId="4" fillId="2" borderId="27" xfId="2" applyFont="1" applyFill="1" applyBorder="1" applyProtection="1">
      <protection locked="0"/>
    </xf>
    <xf numFmtId="10" fontId="4" fillId="2" borderId="28" xfId="3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Protection="1">
      <protection locked="0"/>
    </xf>
    <xf numFmtId="0" fontId="5" fillId="2" borderId="29" xfId="0" applyFont="1" applyFill="1" applyBorder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4" xfId="6" applyNumberFormat="1" applyFont="1" applyFill="1" applyBorder="1" applyAlignment="1" applyProtection="1">
      <alignment vertical="center" wrapText="1"/>
      <protection locked="0"/>
    </xf>
    <xf numFmtId="164" fontId="3" fillId="0" borderId="15" xfId="6" applyFont="1" applyFill="1" applyBorder="1" applyAlignment="1" applyProtection="1">
      <alignment horizontal="center" vertical="center" wrapText="1"/>
      <protection locked="0"/>
    </xf>
    <xf numFmtId="43" fontId="3" fillId="0" borderId="15" xfId="1" applyFont="1" applyFill="1" applyBorder="1" applyAlignment="1" applyProtection="1">
      <alignment vertical="center" wrapText="1"/>
      <protection locked="0"/>
    </xf>
    <xf numFmtId="44" fontId="3" fillId="0" borderId="15" xfId="2" applyFont="1" applyFill="1" applyBorder="1" applyAlignment="1" applyProtection="1">
      <alignment vertical="center" wrapText="1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3" fillId="0" borderId="21" xfId="7" applyNumberFormat="1" applyFont="1" applyFill="1" applyBorder="1" applyAlignment="1" applyProtection="1">
      <alignment vertical="center" wrapText="1"/>
      <protection locked="0"/>
    </xf>
    <xf numFmtId="164" fontId="3" fillId="0" borderId="22" xfId="7" applyFont="1" applyFill="1" applyBorder="1" applyAlignment="1" applyProtection="1">
      <alignment horizontal="center" vertical="center" wrapText="1"/>
      <protection locked="0"/>
    </xf>
    <xf numFmtId="164" fontId="3" fillId="0" borderId="22" xfId="6" applyFont="1" applyFill="1" applyBorder="1" applyAlignment="1" applyProtection="1">
      <alignment vertical="center" wrapText="1"/>
      <protection locked="0"/>
    </xf>
    <xf numFmtId="44" fontId="3" fillId="0" borderId="22" xfId="2" applyFont="1" applyFill="1" applyBorder="1" applyAlignment="1" applyProtection="1">
      <alignment vertical="center" wrapText="1"/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44" fontId="3" fillId="0" borderId="30" xfId="2" applyFont="1" applyFill="1" applyBorder="1" applyAlignment="1" applyProtection="1">
      <alignment vertical="center" wrapText="1"/>
      <protection locked="0"/>
    </xf>
    <xf numFmtId="10" fontId="11" fillId="0" borderId="15" xfId="0" applyNumberFormat="1" applyFont="1" applyFill="1" applyBorder="1" applyProtection="1">
      <protection locked="0"/>
    </xf>
    <xf numFmtId="10" fontId="11" fillId="0" borderId="19" xfId="0" applyNumberFormat="1" applyFont="1" applyFill="1" applyBorder="1" applyProtection="1">
      <protection locked="0"/>
    </xf>
    <xf numFmtId="10" fontId="3" fillId="0" borderId="30" xfId="3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8">
    <cellStyle name="Moeda" xfId="2" builtinId="4"/>
    <cellStyle name="Normal" xfId="0" builtinId="0"/>
    <cellStyle name="Normal 165 2" xfId="5"/>
    <cellStyle name="Normal 7" xfId="4"/>
    <cellStyle name="Porcentagem" xfId="3" builtinId="5"/>
    <cellStyle name="Separador de milhares" xfId="1" builtinId="3"/>
    <cellStyle name="Vírgula 3" xfId="6"/>
    <cellStyle name="Vírgula 3 2" xfId="7"/>
  </cellStyles>
  <dxfs count="9"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34998626667073579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204108</xdr:colOff>
      <xdr:row>0</xdr:row>
      <xdr:rowOff>117929</xdr:rowOff>
    </xdr:from>
    <xdr:to>
      <xdr:col>0</xdr:col>
      <xdr:colOff>2163536</xdr:colOff>
      <xdr:row>0</xdr:row>
      <xdr:rowOff>1121636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108" y="117929"/>
          <a:ext cx="1959428" cy="1003707"/>
        </a:xfrm>
        <a:prstGeom prst="rect">
          <a:avLst/>
        </a:prstGeom>
      </xdr:spPr>
    </xdr:pic>
    <xdr:clientData/>
  </xdr:twoCellAnchor>
  <xdr:twoCellAnchor editAs="oneCell">
    <xdr:from>
      <xdr:col>5</xdr:col>
      <xdr:colOff>505733</xdr:colOff>
      <xdr:row>0</xdr:row>
      <xdr:rowOff>147410</xdr:rowOff>
    </xdr:from>
    <xdr:to>
      <xdr:col>6</xdr:col>
      <xdr:colOff>938893</xdr:colOff>
      <xdr:row>0</xdr:row>
      <xdr:rowOff>1162424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058197" y="147410"/>
          <a:ext cx="1589767" cy="10150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269876</xdr:rowOff>
    </xdr:from>
    <xdr:to>
      <xdr:col>4</xdr:col>
      <xdr:colOff>1492250</xdr:colOff>
      <xdr:row>0</xdr:row>
      <xdr:rowOff>1158322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671301" y="269876"/>
          <a:ext cx="1494971" cy="888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</sheetNames>
    <sheetDataSet>
      <sheetData sheetId="0">
        <row r="3">
          <cell r="A3" t="str">
            <v xml:space="preserve"> OBRA: ENCOSTA DA CHÃ DA JAQUEIRA</v>
          </cell>
        </row>
        <row r="4">
          <cell r="A4" t="str">
            <v xml:space="preserve"> LOCAL:  MACEIÓ - ALAGOAS</v>
          </cell>
        </row>
      </sheetData>
      <sheetData sheetId="1">
        <row r="6">
          <cell r="A6">
            <v>1</v>
          </cell>
        </row>
      </sheetData>
      <sheetData sheetId="2"/>
      <sheetData sheetId="3"/>
      <sheetData sheetId="4">
        <row r="8">
          <cell r="A8" t="str">
            <v>COD.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5">
    <tabColor theme="5" tint="0.39997558519241921"/>
    <pageSetUpPr fitToPage="1"/>
  </sheetPr>
  <dimension ref="A1:O32"/>
  <sheetViews>
    <sheetView tabSelected="1" view="pageBreakPreview" topLeftCell="A10" zoomScale="70" zoomScaleNormal="70" zoomScaleSheetLayoutView="70" workbookViewId="0">
      <selection activeCell="E32" sqref="E32"/>
    </sheetView>
  </sheetViews>
  <sheetFormatPr defaultRowHeight="15"/>
  <cols>
    <col min="1" max="1" width="96.140625" style="40" customWidth="1"/>
    <col min="2" max="2" width="9.7109375" style="41" customWidth="1"/>
    <col min="3" max="3" width="18.140625" style="2" customWidth="1"/>
    <col min="4" max="4" width="23.5703125" style="2" customWidth="1"/>
    <col min="5" max="5" width="25.42578125" style="2" customWidth="1"/>
    <col min="6" max="6" width="17.28515625" style="2" customWidth="1"/>
    <col min="7" max="7" width="21.85546875" style="2" customWidth="1"/>
    <col min="8" max="8" width="21.5703125" style="2" customWidth="1"/>
    <col min="9" max="14" width="9.140625" style="2"/>
    <col min="15" max="15" width="21" style="2" customWidth="1"/>
    <col min="16" max="16384" width="9.140625" style="2"/>
  </cols>
  <sheetData>
    <row r="1" spans="1:8" s="1" customFormat="1" ht="105.75" customHeight="1" thickBot="1">
      <c r="A1" s="56" t="s">
        <v>0</v>
      </c>
      <c r="B1" s="56"/>
      <c r="C1" s="56"/>
      <c r="D1" s="56"/>
      <c r="E1" s="56"/>
      <c r="F1" s="56"/>
      <c r="G1" s="56"/>
      <c r="H1" s="56"/>
    </row>
    <row r="2" spans="1:8" ht="17.25" customHeight="1">
      <c r="A2" s="57" t="s">
        <v>1</v>
      </c>
      <c r="B2" s="58"/>
      <c r="C2" s="58"/>
      <c r="D2" s="58"/>
      <c r="E2" s="58"/>
      <c r="F2" s="58"/>
      <c r="G2" s="58"/>
      <c r="H2" s="59"/>
    </row>
    <row r="3" spans="1:8" ht="22.5" customHeight="1">
      <c r="A3" s="3" t="s">
        <v>13</v>
      </c>
      <c r="B3" s="5"/>
      <c r="C3" s="4"/>
      <c r="D3" s="4"/>
      <c r="E3" s="6"/>
      <c r="F3" s="4"/>
      <c r="G3" s="7"/>
      <c r="H3" s="8"/>
    </row>
    <row r="4" spans="1:8" ht="22.5" customHeight="1">
      <c r="A4" s="9" t="str">
        <f>[9]ORÇAMENTO!$A$4</f>
        <v xml:space="preserve"> LOCAL:  MACEIÓ - ALAGOAS</v>
      </c>
      <c r="B4" s="11"/>
      <c r="C4" s="10"/>
      <c r="D4" s="10"/>
      <c r="E4" s="12"/>
      <c r="F4" s="10"/>
      <c r="G4" s="13"/>
      <c r="H4" s="14"/>
    </row>
    <row r="5" spans="1:8" ht="33" customHeight="1">
      <c r="A5" s="15" t="s">
        <v>2</v>
      </c>
      <c r="B5" s="17" t="s">
        <v>3</v>
      </c>
      <c r="C5" s="17" t="s">
        <v>4</v>
      </c>
      <c r="D5" s="16" t="s">
        <v>5</v>
      </c>
      <c r="E5" s="17" t="s">
        <v>6</v>
      </c>
      <c r="F5" s="18" t="s">
        <v>7</v>
      </c>
      <c r="G5" s="17" t="s">
        <v>8</v>
      </c>
      <c r="H5" s="19" t="s">
        <v>9</v>
      </c>
    </row>
    <row r="6" spans="1:8" s="20" customFormat="1">
      <c r="A6" s="42" t="s">
        <v>17</v>
      </c>
      <c r="B6" s="43" t="s">
        <v>18</v>
      </c>
      <c r="C6" s="44">
        <v>4560</v>
      </c>
      <c r="D6" s="45">
        <v>58.48</v>
      </c>
      <c r="E6" s="52">
        <v>266668.79999999999</v>
      </c>
      <c r="F6" s="55">
        <f t="shared" ref="F6:F29" si="0">+E6/$E$30</f>
        <v>0.50103116555823346</v>
      </c>
      <c r="G6" s="53">
        <f>F6</f>
        <v>0.50103116555823346</v>
      </c>
      <c r="H6" s="46" t="s">
        <v>14</v>
      </c>
    </row>
    <row r="7" spans="1:8" s="20" customFormat="1">
      <c r="A7" s="32" t="s">
        <v>19</v>
      </c>
      <c r="B7" s="28" t="s">
        <v>20</v>
      </c>
      <c r="C7" s="24">
        <v>1507.68</v>
      </c>
      <c r="D7" s="25">
        <v>47.43</v>
      </c>
      <c r="E7" s="29">
        <v>71509.262400000007</v>
      </c>
      <c r="F7" s="30">
        <f t="shared" si="0"/>
        <v>0.13435530923933195</v>
      </c>
      <c r="G7" s="54">
        <f t="shared" ref="G7:G29" si="1">G6+F7</f>
        <v>0.63538647479756538</v>
      </c>
      <c r="H7" s="26" t="s">
        <v>15</v>
      </c>
    </row>
    <row r="8" spans="1:8" s="20" customFormat="1">
      <c r="A8" s="32" t="s">
        <v>21</v>
      </c>
      <c r="B8" s="28" t="s">
        <v>22</v>
      </c>
      <c r="C8" s="24">
        <v>30718.48</v>
      </c>
      <c r="D8" s="25">
        <v>1.03</v>
      </c>
      <c r="E8" s="29">
        <v>31640.0344</v>
      </c>
      <c r="F8" s="30">
        <f t="shared" si="0"/>
        <v>5.9446936851009956E-2</v>
      </c>
      <c r="G8" s="54">
        <f t="shared" si="1"/>
        <v>0.69483341164857537</v>
      </c>
      <c r="H8" s="26" t="s">
        <v>15</v>
      </c>
    </row>
    <row r="9" spans="1:8" s="20" customFormat="1">
      <c r="A9" s="32" t="s">
        <v>23</v>
      </c>
      <c r="B9" s="28" t="s">
        <v>24</v>
      </c>
      <c r="C9" s="24">
        <v>1507680</v>
      </c>
      <c r="D9" s="25">
        <v>0.02</v>
      </c>
      <c r="E9" s="29">
        <v>30153.599999999999</v>
      </c>
      <c r="F9" s="30">
        <f t="shared" si="0"/>
        <v>5.665414684348806E-2</v>
      </c>
      <c r="G9" s="54">
        <f t="shared" si="1"/>
        <v>0.75148755849206339</v>
      </c>
      <c r="H9" s="26" t="s">
        <v>15</v>
      </c>
    </row>
    <row r="10" spans="1:8" s="20" customFormat="1">
      <c r="A10" s="32" t="s">
        <v>25</v>
      </c>
      <c r="B10" s="28" t="s">
        <v>26</v>
      </c>
      <c r="C10" s="24">
        <v>599</v>
      </c>
      <c r="D10" s="25">
        <v>43.46</v>
      </c>
      <c r="E10" s="29">
        <v>26032.54</v>
      </c>
      <c r="F10" s="30">
        <f t="shared" si="0"/>
        <v>4.8911285679619575E-2</v>
      </c>
      <c r="G10" s="54">
        <f t="shared" si="1"/>
        <v>0.80039884417168294</v>
      </c>
      <c r="H10" s="26" t="s">
        <v>16</v>
      </c>
    </row>
    <row r="11" spans="1:8" s="20" customFormat="1" ht="29.25" customHeight="1">
      <c r="A11" s="32" t="s">
        <v>27</v>
      </c>
      <c r="B11" s="28" t="s">
        <v>28</v>
      </c>
      <c r="C11" s="22">
        <v>3</v>
      </c>
      <c r="D11" s="25">
        <v>8519.1200000000008</v>
      </c>
      <c r="E11" s="29">
        <v>25557.360000000001</v>
      </c>
      <c r="F11" s="30">
        <f t="shared" si="0"/>
        <v>4.8018492862274754E-2</v>
      </c>
      <c r="G11" s="54">
        <f t="shared" si="1"/>
        <v>0.84841733703395772</v>
      </c>
      <c r="H11" s="26" t="s">
        <v>16</v>
      </c>
    </row>
    <row r="12" spans="1:8" s="20" customFormat="1" ht="32.25" customHeight="1">
      <c r="A12" s="47" t="s">
        <v>29</v>
      </c>
      <c r="B12" s="48" t="s">
        <v>20</v>
      </c>
      <c r="C12" s="49">
        <v>73.44</v>
      </c>
      <c r="D12" s="50">
        <v>301.83999999999997</v>
      </c>
      <c r="E12" s="29">
        <v>22167.1296</v>
      </c>
      <c r="F12" s="30">
        <f t="shared" si="0"/>
        <v>4.1648752237113673E-2</v>
      </c>
      <c r="G12" s="54">
        <f t="shared" si="1"/>
        <v>0.89006608927107145</v>
      </c>
      <c r="H12" s="51" t="s">
        <v>16</v>
      </c>
    </row>
    <row r="13" spans="1:8" s="20" customFormat="1" ht="44.25" customHeight="1">
      <c r="A13" s="21" t="s">
        <v>30</v>
      </c>
      <c r="B13" s="23" t="s">
        <v>18</v>
      </c>
      <c r="C13" s="24">
        <v>43.12</v>
      </c>
      <c r="D13" s="25">
        <v>343.21</v>
      </c>
      <c r="E13" s="29">
        <v>14799.215200000001</v>
      </c>
      <c r="F13" s="30">
        <f t="shared" si="0"/>
        <v>2.7805532709500046E-2</v>
      </c>
      <c r="G13" s="54">
        <f t="shared" si="1"/>
        <v>0.91787162198057148</v>
      </c>
      <c r="H13" s="26" t="s">
        <v>16</v>
      </c>
    </row>
    <row r="14" spans="1:8" s="20" customFormat="1">
      <c r="A14" s="27" t="s">
        <v>31</v>
      </c>
      <c r="B14" s="28" t="s">
        <v>18</v>
      </c>
      <c r="C14" s="24">
        <v>360</v>
      </c>
      <c r="D14" s="29">
        <v>18.27</v>
      </c>
      <c r="E14" s="29">
        <v>6577.2</v>
      </c>
      <c r="F14" s="30">
        <f t="shared" si="0"/>
        <v>1.2357584322236471E-2</v>
      </c>
      <c r="G14" s="54">
        <f t="shared" si="1"/>
        <v>0.93022920630280792</v>
      </c>
      <c r="H14" s="26" t="s">
        <v>16</v>
      </c>
    </row>
    <row r="15" spans="1:8" s="20" customFormat="1">
      <c r="A15" s="27" t="s">
        <v>32</v>
      </c>
      <c r="B15" s="28" t="s">
        <v>18</v>
      </c>
      <c r="C15" s="24">
        <v>359</v>
      </c>
      <c r="D15" s="29">
        <v>16.579999999999998</v>
      </c>
      <c r="E15" s="29">
        <v>5952.22</v>
      </c>
      <c r="F15" s="30">
        <f t="shared" si="0"/>
        <v>1.1183339499255363E-2</v>
      </c>
      <c r="G15" s="54">
        <f t="shared" si="1"/>
        <v>0.94141254580206324</v>
      </c>
      <c r="H15" s="26" t="s">
        <v>16</v>
      </c>
    </row>
    <row r="16" spans="1:8" s="20" customFormat="1" ht="44.25" customHeight="1">
      <c r="A16" s="31" t="s">
        <v>33</v>
      </c>
      <c r="B16" s="23" t="s">
        <v>26</v>
      </c>
      <c r="C16" s="22">
        <v>16</v>
      </c>
      <c r="D16" s="29">
        <v>318</v>
      </c>
      <c r="E16" s="29">
        <v>5088</v>
      </c>
      <c r="F16" s="30">
        <f t="shared" si="0"/>
        <v>9.559598162065799E-3</v>
      </c>
      <c r="G16" s="54">
        <f t="shared" si="1"/>
        <v>0.95097214396412899</v>
      </c>
      <c r="H16" s="26" t="s">
        <v>16</v>
      </c>
    </row>
    <row r="17" spans="1:15" s="20" customFormat="1">
      <c r="A17" s="32" t="s">
        <v>34</v>
      </c>
      <c r="B17" s="28" t="s">
        <v>18</v>
      </c>
      <c r="C17" s="24">
        <v>16</v>
      </c>
      <c r="D17" s="25">
        <v>317.39</v>
      </c>
      <c r="E17" s="29">
        <v>5078.24</v>
      </c>
      <c r="F17" s="30">
        <f t="shared" si="0"/>
        <v>9.541260568107118E-3</v>
      </c>
      <c r="G17" s="54">
        <f t="shared" si="1"/>
        <v>0.9605134045322361</v>
      </c>
      <c r="H17" s="26" t="s">
        <v>16</v>
      </c>
    </row>
    <row r="18" spans="1:15" s="20" customFormat="1">
      <c r="A18" s="21" t="s">
        <v>35</v>
      </c>
      <c r="B18" s="23" t="s">
        <v>18</v>
      </c>
      <c r="C18" s="24">
        <v>4488</v>
      </c>
      <c r="D18" s="25">
        <v>0.95</v>
      </c>
      <c r="E18" s="29">
        <v>4263.6000000000004</v>
      </c>
      <c r="F18" s="30">
        <f t="shared" si="0"/>
        <v>8.0106727051461758E-3</v>
      </c>
      <c r="G18" s="54">
        <f t="shared" si="1"/>
        <v>0.96852407723738232</v>
      </c>
      <c r="H18" s="26" t="s">
        <v>16</v>
      </c>
    </row>
    <row r="19" spans="1:15" s="20" customFormat="1" ht="25.5">
      <c r="A19" s="21" t="s">
        <v>36</v>
      </c>
      <c r="B19" s="23" t="s">
        <v>20</v>
      </c>
      <c r="C19" s="24">
        <v>2559.87</v>
      </c>
      <c r="D19" s="25">
        <v>1.5</v>
      </c>
      <c r="E19" s="29">
        <v>3839.8049999999998</v>
      </c>
      <c r="F19" s="30">
        <f t="shared" si="0"/>
        <v>7.2144246896012308E-3</v>
      </c>
      <c r="G19" s="54">
        <f t="shared" si="1"/>
        <v>0.97573850192698353</v>
      </c>
      <c r="H19" s="26" t="s">
        <v>16</v>
      </c>
    </row>
    <row r="20" spans="1:15" s="20" customFormat="1">
      <c r="A20" s="32" t="s">
        <v>37</v>
      </c>
      <c r="B20" s="28" t="s">
        <v>38</v>
      </c>
      <c r="C20" s="22">
        <v>2</v>
      </c>
      <c r="D20" s="25">
        <v>1407.74</v>
      </c>
      <c r="E20" s="29">
        <v>2815.48</v>
      </c>
      <c r="F20" s="30">
        <f t="shared" si="0"/>
        <v>5.2898697785638783E-3</v>
      </c>
      <c r="G20" s="54">
        <f t="shared" si="1"/>
        <v>0.98102837170554735</v>
      </c>
      <c r="H20" s="26" t="s">
        <v>16</v>
      </c>
    </row>
    <row r="21" spans="1:15" s="20" customFormat="1" ht="57" customHeight="1">
      <c r="A21" s="32" t="s">
        <v>39</v>
      </c>
      <c r="B21" s="28" t="s">
        <v>40</v>
      </c>
      <c r="C21" s="22">
        <v>3</v>
      </c>
      <c r="D21" s="25">
        <v>631.25</v>
      </c>
      <c r="E21" s="29">
        <v>1893.75</v>
      </c>
      <c r="F21" s="30">
        <f t="shared" si="0"/>
        <v>3.5580756720542659E-3</v>
      </c>
      <c r="G21" s="54">
        <f t="shared" si="1"/>
        <v>0.98458644737760159</v>
      </c>
      <c r="H21" s="26" t="s">
        <v>16</v>
      </c>
    </row>
    <row r="22" spans="1:15" s="20" customFormat="1">
      <c r="A22" s="21" t="s">
        <v>41</v>
      </c>
      <c r="B22" s="23" t="s">
        <v>20</v>
      </c>
      <c r="C22" s="24">
        <v>18.36</v>
      </c>
      <c r="D22" s="25">
        <v>98.69</v>
      </c>
      <c r="E22" s="29">
        <v>1811.9484</v>
      </c>
      <c r="F22" s="30">
        <f t="shared" si="0"/>
        <v>3.4043825853769779E-3</v>
      </c>
      <c r="G22" s="54">
        <f t="shared" si="1"/>
        <v>0.9879908299629786</v>
      </c>
      <c r="H22" s="26" t="s">
        <v>16</v>
      </c>
    </row>
    <row r="23" spans="1:15" s="20" customFormat="1" ht="25.5">
      <c r="A23" s="21" t="s">
        <v>42</v>
      </c>
      <c r="B23" s="23" t="s">
        <v>40</v>
      </c>
      <c r="C23" s="24">
        <v>3</v>
      </c>
      <c r="D23" s="25">
        <v>505</v>
      </c>
      <c r="E23" s="29">
        <v>1515</v>
      </c>
      <c r="F23" s="30">
        <f t="shared" si="0"/>
        <v>2.8464605376434127E-3</v>
      </c>
      <c r="G23" s="54">
        <f t="shared" si="1"/>
        <v>0.99083729050062197</v>
      </c>
      <c r="H23" s="26" t="s">
        <v>16</v>
      </c>
    </row>
    <row r="24" spans="1:15" s="20" customFormat="1">
      <c r="A24" s="32" t="s">
        <v>43</v>
      </c>
      <c r="B24" s="28" t="s">
        <v>18</v>
      </c>
      <c r="C24" s="22">
        <v>73.44</v>
      </c>
      <c r="D24" s="25">
        <v>17.850000000000001</v>
      </c>
      <c r="E24" s="29">
        <v>1310.904</v>
      </c>
      <c r="F24" s="30">
        <f t="shared" si="0"/>
        <v>2.4629943925009246E-3</v>
      </c>
      <c r="G24" s="54">
        <f t="shared" si="1"/>
        <v>0.99330028489312294</v>
      </c>
      <c r="H24" s="26" t="s">
        <v>16</v>
      </c>
    </row>
    <row r="25" spans="1:15" s="20" customFormat="1" ht="25.5">
      <c r="A25" s="21" t="s">
        <v>44</v>
      </c>
      <c r="B25" s="23" t="s">
        <v>40</v>
      </c>
      <c r="C25" s="24">
        <v>3</v>
      </c>
      <c r="D25" s="25">
        <v>394.53</v>
      </c>
      <c r="E25" s="29">
        <v>1183.5899999999999</v>
      </c>
      <c r="F25" s="30">
        <f t="shared" si="0"/>
        <v>2.2237902493395158E-3</v>
      </c>
      <c r="G25" s="54">
        <f t="shared" si="1"/>
        <v>0.99552407514246244</v>
      </c>
      <c r="H25" s="26" t="s">
        <v>16</v>
      </c>
    </row>
    <row r="26" spans="1:15" s="20" customFormat="1">
      <c r="A26" s="21" t="s">
        <v>45</v>
      </c>
      <c r="B26" s="23" t="s">
        <v>18</v>
      </c>
      <c r="C26" s="24">
        <v>61.2</v>
      </c>
      <c r="D26" s="25">
        <v>18.41</v>
      </c>
      <c r="E26" s="29">
        <v>1126.692</v>
      </c>
      <c r="F26" s="30">
        <f t="shared" si="0"/>
        <v>2.1168873373455656E-3</v>
      </c>
      <c r="G26" s="54">
        <f t="shared" si="1"/>
        <v>0.99764096247980805</v>
      </c>
      <c r="H26" s="26" t="s">
        <v>16</v>
      </c>
    </row>
    <row r="27" spans="1:15" s="20" customFormat="1" ht="25.5">
      <c r="A27" s="32" t="s">
        <v>46</v>
      </c>
      <c r="B27" s="28" t="s">
        <v>47</v>
      </c>
      <c r="C27" s="24">
        <v>52.8</v>
      </c>
      <c r="D27" s="25">
        <v>17.579999999999998</v>
      </c>
      <c r="E27" s="29">
        <v>928.22400000000005</v>
      </c>
      <c r="F27" s="30">
        <f t="shared" si="0"/>
        <v>1.7439953703587586E-3</v>
      </c>
      <c r="G27" s="54">
        <f t="shared" si="1"/>
        <v>0.99938495785016679</v>
      </c>
      <c r="H27" s="26" t="s">
        <v>16</v>
      </c>
    </row>
    <row r="28" spans="1:15" s="20" customFormat="1" ht="29.25" customHeight="1">
      <c r="A28" s="32" t="s">
        <v>48</v>
      </c>
      <c r="B28" s="28" t="s">
        <v>47</v>
      </c>
      <c r="C28" s="24">
        <v>100</v>
      </c>
      <c r="D28" s="25">
        <v>2.15</v>
      </c>
      <c r="E28" s="29">
        <v>215</v>
      </c>
      <c r="F28" s="30">
        <f t="shared" si="0"/>
        <v>4.0395314560616089E-4</v>
      </c>
      <c r="G28" s="54">
        <f t="shared" si="1"/>
        <v>0.99978891099577294</v>
      </c>
      <c r="H28" s="26" t="s">
        <v>16</v>
      </c>
    </row>
    <row r="29" spans="1:15" s="20" customFormat="1" ht="52.5" customHeight="1">
      <c r="A29" s="32" t="s">
        <v>49</v>
      </c>
      <c r="B29" s="28" t="s">
        <v>47</v>
      </c>
      <c r="C29" s="33">
        <v>7.5</v>
      </c>
      <c r="D29" s="25">
        <v>14.98</v>
      </c>
      <c r="E29" s="29">
        <v>112.35</v>
      </c>
      <c r="F29" s="30">
        <f t="shared" si="0"/>
        <v>2.1108900422721943E-4</v>
      </c>
      <c r="G29" s="54">
        <f t="shared" si="1"/>
        <v>1.0000000000000002</v>
      </c>
      <c r="H29" s="26" t="s">
        <v>16</v>
      </c>
    </row>
    <row r="30" spans="1:15" ht="21.75" customHeight="1" thickBot="1">
      <c r="A30" s="34"/>
      <c r="B30" s="35"/>
      <c r="C30" s="35"/>
      <c r="D30" s="35" t="s">
        <v>10</v>
      </c>
      <c r="E30" s="36">
        <f>SUM(E6:E29)</f>
        <v>532239.94499999983</v>
      </c>
      <c r="F30" s="37">
        <v>1</v>
      </c>
      <c r="G30" s="38"/>
      <c r="H30" s="39"/>
      <c r="O30" s="20"/>
    </row>
    <row r="31" spans="1:15" ht="19.5" thickBot="1">
      <c r="A31" s="34"/>
      <c r="B31" s="35"/>
      <c r="C31" s="35"/>
      <c r="D31" s="35" t="s">
        <v>11</v>
      </c>
      <c r="E31" s="36">
        <v>146153.09</v>
      </c>
      <c r="F31" s="37"/>
      <c r="G31" s="38"/>
      <c r="H31" s="39"/>
    </row>
    <row r="32" spans="1:15" ht="19.5" thickBot="1">
      <c r="A32" s="34"/>
      <c r="B32" s="35"/>
      <c r="C32" s="35"/>
      <c r="D32" s="35" t="s">
        <v>12</v>
      </c>
      <c r="E32" s="36">
        <f>+E31+E30</f>
        <v>678393.0349999998</v>
      </c>
      <c r="F32" s="37"/>
      <c r="G32" s="38"/>
      <c r="H32" s="39"/>
    </row>
  </sheetData>
  <sortState ref="A6:L39">
    <sortCondition descending="1" ref="F6:F39"/>
  </sortState>
  <mergeCells count="2">
    <mergeCell ref="A1:H1"/>
    <mergeCell ref="A2:H2"/>
  </mergeCells>
  <conditionalFormatting sqref="B3:B1048576">
    <cfRule type="containsText" dxfId="8" priority="182" operator="containsText" text="FALSO">
      <formula>NOT(ISERROR(SEARCH("FALSO",B3)))</formula>
    </cfRule>
  </conditionalFormatting>
  <conditionalFormatting sqref="B30:F7686 B6:D19 D20:D29 B20:B21 B27:B29 A6:A21 A22:B26 A27:A7686 E6:F29">
    <cfRule type="expression" dxfId="7" priority="178">
      <formula>#REF!="título grau 4"</formula>
    </cfRule>
    <cfRule type="expression" dxfId="6" priority="179">
      <formula>#REF!="título grau 3"</formula>
    </cfRule>
    <cfRule type="expression" dxfId="5" priority="180">
      <formula>#REF!="título grau 2"</formula>
    </cfRule>
    <cfRule type="expression" dxfId="4" priority="181">
      <formula>#REF!="título grau 1"</formula>
    </cfRule>
  </conditionalFormatting>
  <conditionalFormatting sqref="E20:E21 E27:E29 C20:C29">
    <cfRule type="expression" dxfId="3" priority="174">
      <formula>#REF!="título grau 4"</formula>
    </cfRule>
    <cfRule type="expression" dxfId="2" priority="175">
      <formula>#REF!="título grau 3"</formula>
    </cfRule>
    <cfRule type="expression" dxfId="1" priority="176">
      <formula>#REF!="título grau 2"</formula>
    </cfRule>
    <cfRule type="expression" dxfId="0" priority="177">
      <formula>#REF!="título grau 1"</formula>
    </cfRule>
  </conditionalFormatting>
  <pageMargins left="0.39370078740157483" right="0.39370078740157483" top="0.39370078740157483" bottom="0.39370078740157483" header="0.31496062992125984" footer="0.31496062992125984"/>
  <pageSetup paperSize="9" scale="59" fitToHeight="3" orientation="landscape" r:id="rId1"/>
  <rowBreaks count="1" manualBreakCount="1">
    <brk id="2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CURVA ABC</vt:lpstr>
      <vt:lpstr>'CURVA ABC'!Area_de_impressao</vt:lpstr>
      <vt:lpstr>'CURVA ABC'!Titulos_de_impressao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Planejamento</cp:lastModifiedBy>
  <cp:lastPrinted>2018-06-08T18:46:17Z</cp:lastPrinted>
  <dcterms:created xsi:type="dcterms:W3CDTF">2017-10-25T11:07:03Z</dcterms:created>
  <dcterms:modified xsi:type="dcterms:W3CDTF">2018-06-15T17:05:50Z</dcterms:modified>
</cp:coreProperties>
</file>